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Nueva carpeta\CURSO EXCEL 21\Plantillas\"/>
    </mc:Choice>
  </mc:AlternateContent>
  <bookViews>
    <workbookView xWindow="0" yWindow="0" windowWidth="22650" windowHeight="4290" activeTab="2"/>
  </bookViews>
  <sheets>
    <sheet name="texto" sheetId="1" r:id="rId1"/>
    <sheet name="Hoja1" sheetId="3" r:id="rId2"/>
    <sheet name="fecha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2" l="1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2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2" i="2"/>
  <c r="M2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2" i="2"/>
  <c r="H3" i="2" l="1"/>
  <c r="I3" i="2"/>
  <c r="J3" i="2"/>
  <c r="K3" i="2"/>
  <c r="L3" i="2"/>
  <c r="M3" i="2"/>
  <c r="N3" i="2"/>
  <c r="H4" i="2"/>
  <c r="I4" i="2"/>
  <c r="J4" i="2"/>
  <c r="K4" i="2"/>
  <c r="L4" i="2"/>
  <c r="M4" i="2"/>
  <c r="N4" i="2"/>
  <c r="H5" i="2"/>
  <c r="I5" i="2"/>
  <c r="J5" i="2"/>
  <c r="K5" i="2"/>
  <c r="L5" i="2"/>
  <c r="M5" i="2"/>
  <c r="N5" i="2"/>
  <c r="H6" i="2"/>
  <c r="I6" i="2"/>
  <c r="J6" i="2"/>
  <c r="K6" i="2"/>
  <c r="L6" i="2"/>
  <c r="M6" i="2"/>
  <c r="N6" i="2"/>
  <c r="H7" i="2"/>
  <c r="I7" i="2"/>
  <c r="J7" i="2"/>
  <c r="K7" i="2"/>
  <c r="L7" i="2"/>
  <c r="M7" i="2"/>
  <c r="N7" i="2"/>
  <c r="H8" i="2"/>
  <c r="I8" i="2"/>
  <c r="J8" i="2"/>
  <c r="K8" i="2"/>
  <c r="L8" i="2"/>
  <c r="M8" i="2"/>
  <c r="N8" i="2"/>
  <c r="H9" i="2"/>
  <c r="I9" i="2"/>
  <c r="J9" i="2"/>
  <c r="K9" i="2"/>
  <c r="L9" i="2"/>
  <c r="M9" i="2"/>
  <c r="N9" i="2"/>
  <c r="H10" i="2"/>
  <c r="I10" i="2"/>
  <c r="J10" i="2"/>
  <c r="K10" i="2"/>
  <c r="L10" i="2"/>
  <c r="M10" i="2"/>
  <c r="N10" i="2"/>
  <c r="H11" i="2"/>
  <c r="I11" i="2"/>
  <c r="J11" i="2"/>
  <c r="K11" i="2"/>
  <c r="L11" i="2"/>
  <c r="M11" i="2"/>
  <c r="N11" i="2"/>
  <c r="H12" i="2"/>
  <c r="I12" i="2"/>
  <c r="J12" i="2"/>
  <c r="K12" i="2"/>
  <c r="L12" i="2"/>
  <c r="M12" i="2"/>
  <c r="N12" i="2"/>
  <c r="H13" i="2"/>
  <c r="I13" i="2"/>
  <c r="J13" i="2"/>
  <c r="K13" i="2"/>
  <c r="L13" i="2"/>
  <c r="M13" i="2"/>
  <c r="N13" i="2"/>
  <c r="H14" i="2"/>
  <c r="I14" i="2"/>
  <c r="J14" i="2"/>
  <c r="K14" i="2"/>
  <c r="L14" i="2"/>
  <c r="M14" i="2"/>
  <c r="N14" i="2"/>
  <c r="H15" i="2"/>
  <c r="I15" i="2"/>
  <c r="J15" i="2"/>
  <c r="K15" i="2"/>
  <c r="L15" i="2"/>
  <c r="M15" i="2"/>
  <c r="N15" i="2"/>
  <c r="H16" i="2"/>
  <c r="I16" i="2"/>
  <c r="J16" i="2"/>
  <c r="K16" i="2"/>
  <c r="L16" i="2"/>
  <c r="M16" i="2"/>
  <c r="N16" i="2"/>
  <c r="H17" i="2"/>
  <c r="I17" i="2"/>
  <c r="J17" i="2"/>
  <c r="K17" i="2"/>
  <c r="L17" i="2"/>
  <c r="M17" i="2"/>
  <c r="N17" i="2"/>
  <c r="H18" i="2"/>
  <c r="I18" i="2"/>
  <c r="J18" i="2"/>
  <c r="K18" i="2"/>
  <c r="L18" i="2"/>
  <c r="M18" i="2"/>
  <c r="N18" i="2"/>
  <c r="H19" i="2"/>
  <c r="I19" i="2"/>
  <c r="J19" i="2"/>
  <c r="K19" i="2"/>
  <c r="L19" i="2"/>
  <c r="M19" i="2"/>
  <c r="N19" i="2"/>
  <c r="H20" i="2"/>
  <c r="I20" i="2"/>
  <c r="J20" i="2"/>
  <c r="K20" i="2"/>
  <c r="L20" i="2"/>
  <c r="M20" i="2"/>
  <c r="N20" i="2"/>
  <c r="H21" i="2"/>
  <c r="I21" i="2"/>
  <c r="J21" i="2"/>
  <c r="K21" i="2"/>
  <c r="L21" i="2"/>
  <c r="M21" i="2"/>
  <c r="N21" i="2"/>
  <c r="H22" i="2"/>
  <c r="I22" i="2"/>
  <c r="J22" i="2"/>
  <c r="K22" i="2"/>
  <c r="L22" i="2"/>
  <c r="M22" i="2"/>
  <c r="N22" i="2"/>
  <c r="H23" i="2"/>
  <c r="I23" i="2"/>
  <c r="J23" i="2"/>
  <c r="K23" i="2"/>
  <c r="L23" i="2"/>
  <c r="M23" i="2"/>
  <c r="N23" i="2"/>
  <c r="H24" i="2"/>
  <c r="I24" i="2"/>
  <c r="J24" i="2"/>
  <c r="K24" i="2"/>
  <c r="L24" i="2"/>
  <c r="M24" i="2"/>
  <c r="N24" i="2"/>
  <c r="H25" i="2"/>
  <c r="I25" i="2"/>
  <c r="J25" i="2"/>
  <c r="K25" i="2"/>
  <c r="L25" i="2"/>
  <c r="M25" i="2"/>
  <c r="N25" i="2"/>
  <c r="H26" i="2"/>
  <c r="I26" i="2"/>
  <c r="J26" i="2"/>
  <c r="K26" i="2"/>
  <c r="L26" i="2"/>
  <c r="M26" i="2"/>
  <c r="N26" i="2"/>
  <c r="H27" i="2"/>
  <c r="I27" i="2"/>
  <c r="J27" i="2"/>
  <c r="K27" i="2"/>
  <c r="L27" i="2"/>
  <c r="M27" i="2"/>
  <c r="N27" i="2"/>
  <c r="H28" i="2"/>
  <c r="I28" i="2"/>
  <c r="J28" i="2"/>
  <c r="K28" i="2"/>
  <c r="L28" i="2"/>
  <c r="M28" i="2"/>
  <c r="N28" i="2"/>
  <c r="H29" i="2"/>
  <c r="I29" i="2"/>
  <c r="J29" i="2"/>
  <c r="K29" i="2"/>
  <c r="L29" i="2"/>
  <c r="M29" i="2"/>
  <c r="N29" i="2"/>
  <c r="H30" i="2"/>
  <c r="I30" i="2"/>
  <c r="J30" i="2"/>
  <c r="K30" i="2"/>
  <c r="L30" i="2"/>
  <c r="M30" i="2"/>
  <c r="N30" i="2"/>
  <c r="H31" i="2"/>
  <c r="I31" i="2"/>
  <c r="J31" i="2"/>
  <c r="K31" i="2"/>
  <c r="L31" i="2"/>
  <c r="M31" i="2"/>
  <c r="N31" i="2"/>
  <c r="H32" i="2"/>
  <c r="I32" i="2"/>
  <c r="J32" i="2"/>
  <c r="K32" i="2"/>
  <c r="L32" i="2"/>
  <c r="M32" i="2"/>
  <c r="N32" i="2"/>
  <c r="H33" i="2"/>
  <c r="I33" i="2"/>
  <c r="J33" i="2"/>
  <c r="K33" i="2"/>
  <c r="L33" i="2"/>
  <c r="M33" i="2"/>
  <c r="N33" i="2"/>
  <c r="H34" i="2"/>
  <c r="I34" i="2"/>
  <c r="J34" i="2"/>
  <c r="K34" i="2"/>
  <c r="L34" i="2"/>
  <c r="M34" i="2"/>
  <c r="N34" i="2"/>
  <c r="H35" i="2"/>
  <c r="I35" i="2"/>
  <c r="J35" i="2"/>
  <c r="K35" i="2"/>
  <c r="L35" i="2"/>
  <c r="M35" i="2"/>
  <c r="N35" i="2"/>
  <c r="H36" i="2"/>
  <c r="I36" i="2"/>
  <c r="J36" i="2"/>
  <c r="K36" i="2"/>
  <c r="L36" i="2"/>
  <c r="M36" i="2"/>
  <c r="N36" i="2"/>
  <c r="H37" i="2"/>
  <c r="I37" i="2"/>
  <c r="J37" i="2"/>
  <c r="K37" i="2"/>
  <c r="L37" i="2"/>
  <c r="M37" i="2"/>
  <c r="N37" i="2"/>
  <c r="H38" i="2"/>
  <c r="I38" i="2"/>
  <c r="J38" i="2"/>
  <c r="K38" i="2"/>
  <c r="L38" i="2"/>
  <c r="M38" i="2"/>
  <c r="N38" i="2"/>
  <c r="H39" i="2"/>
  <c r="I39" i="2"/>
  <c r="J39" i="2"/>
  <c r="K39" i="2"/>
  <c r="L39" i="2"/>
  <c r="M39" i="2"/>
  <c r="N39" i="2"/>
  <c r="H40" i="2"/>
  <c r="I40" i="2"/>
  <c r="J40" i="2"/>
  <c r="K40" i="2"/>
  <c r="L40" i="2"/>
  <c r="M40" i="2"/>
  <c r="N40" i="2"/>
  <c r="H41" i="2"/>
  <c r="I41" i="2"/>
  <c r="J41" i="2"/>
  <c r="K41" i="2"/>
  <c r="L41" i="2"/>
  <c r="M41" i="2"/>
  <c r="N41" i="2"/>
  <c r="H42" i="2"/>
  <c r="I42" i="2"/>
  <c r="J42" i="2"/>
  <c r="K42" i="2"/>
  <c r="L42" i="2"/>
  <c r="M42" i="2"/>
  <c r="N42" i="2"/>
  <c r="H43" i="2"/>
  <c r="I43" i="2"/>
  <c r="J43" i="2"/>
  <c r="K43" i="2"/>
  <c r="L43" i="2"/>
  <c r="M43" i="2"/>
  <c r="N43" i="2"/>
  <c r="H44" i="2"/>
  <c r="I44" i="2"/>
  <c r="J44" i="2"/>
  <c r="K44" i="2"/>
  <c r="L44" i="2"/>
  <c r="M44" i="2"/>
  <c r="N44" i="2"/>
  <c r="H45" i="2"/>
  <c r="I45" i="2"/>
  <c r="J45" i="2"/>
  <c r="K45" i="2"/>
  <c r="L45" i="2"/>
  <c r="M45" i="2"/>
  <c r="N45" i="2"/>
  <c r="H46" i="2"/>
  <c r="I46" i="2"/>
  <c r="J46" i="2"/>
  <c r="K46" i="2"/>
  <c r="L46" i="2"/>
  <c r="M46" i="2"/>
  <c r="N46" i="2"/>
  <c r="H47" i="2"/>
  <c r="I47" i="2"/>
  <c r="J47" i="2"/>
  <c r="K47" i="2"/>
  <c r="L47" i="2"/>
  <c r="M47" i="2"/>
  <c r="N47" i="2"/>
  <c r="H48" i="2"/>
  <c r="I48" i="2"/>
  <c r="J48" i="2"/>
  <c r="K48" i="2"/>
  <c r="L48" i="2"/>
  <c r="M48" i="2"/>
  <c r="N48" i="2"/>
  <c r="H49" i="2"/>
  <c r="I49" i="2"/>
  <c r="J49" i="2"/>
  <c r="K49" i="2"/>
  <c r="L49" i="2"/>
  <c r="M49" i="2"/>
  <c r="N49" i="2"/>
  <c r="H50" i="2"/>
  <c r="I50" i="2"/>
  <c r="J50" i="2"/>
  <c r="K50" i="2"/>
  <c r="L50" i="2"/>
  <c r="M50" i="2"/>
  <c r="N50" i="2"/>
  <c r="H51" i="2"/>
  <c r="I51" i="2"/>
  <c r="J51" i="2"/>
  <c r="K51" i="2"/>
  <c r="L51" i="2"/>
  <c r="M51" i="2"/>
  <c r="N51" i="2"/>
  <c r="H52" i="2"/>
  <c r="I52" i="2"/>
  <c r="J52" i="2"/>
  <c r="K52" i="2"/>
  <c r="L52" i="2"/>
  <c r="M52" i="2"/>
  <c r="N52" i="2"/>
  <c r="H53" i="2"/>
  <c r="I53" i="2"/>
  <c r="J53" i="2"/>
  <c r="K53" i="2"/>
  <c r="L53" i="2"/>
  <c r="M53" i="2"/>
  <c r="N53" i="2"/>
  <c r="H54" i="2"/>
  <c r="I54" i="2"/>
  <c r="J54" i="2"/>
  <c r="K54" i="2"/>
  <c r="L54" i="2"/>
  <c r="M54" i="2"/>
  <c r="N54" i="2"/>
  <c r="H55" i="2"/>
  <c r="I55" i="2"/>
  <c r="J55" i="2"/>
  <c r="K55" i="2"/>
  <c r="L55" i="2"/>
  <c r="M55" i="2"/>
  <c r="N55" i="2"/>
  <c r="H56" i="2"/>
  <c r="I56" i="2"/>
  <c r="J56" i="2"/>
  <c r="K56" i="2"/>
  <c r="L56" i="2"/>
  <c r="M56" i="2"/>
  <c r="N56" i="2"/>
  <c r="H57" i="2"/>
  <c r="I57" i="2"/>
  <c r="J57" i="2"/>
  <c r="K57" i="2"/>
  <c r="L57" i="2"/>
  <c r="M57" i="2"/>
  <c r="N57" i="2"/>
  <c r="H58" i="2"/>
  <c r="I58" i="2"/>
  <c r="J58" i="2"/>
  <c r="K58" i="2"/>
  <c r="L58" i="2"/>
  <c r="M58" i="2"/>
  <c r="N58" i="2"/>
  <c r="H59" i="2"/>
  <c r="I59" i="2"/>
  <c r="J59" i="2"/>
  <c r="K59" i="2"/>
  <c r="L59" i="2"/>
  <c r="M59" i="2"/>
  <c r="N59" i="2"/>
  <c r="H60" i="2"/>
  <c r="I60" i="2"/>
  <c r="J60" i="2"/>
  <c r="K60" i="2"/>
  <c r="L60" i="2"/>
  <c r="M60" i="2"/>
  <c r="N60" i="2"/>
  <c r="H61" i="2"/>
  <c r="I61" i="2"/>
  <c r="J61" i="2"/>
  <c r="K61" i="2"/>
  <c r="L61" i="2"/>
  <c r="M61" i="2"/>
  <c r="N61" i="2"/>
  <c r="H62" i="2"/>
  <c r="I62" i="2"/>
  <c r="J62" i="2"/>
  <c r="K62" i="2"/>
  <c r="L62" i="2"/>
  <c r="M62" i="2"/>
  <c r="N62" i="2"/>
  <c r="H63" i="2"/>
  <c r="I63" i="2"/>
  <c r="J63" i="2"/>
  <c r="K63" i="2"/>
  <c r="L63" i="2"/>
  <c r="M63" i="2"/>
  <c r="N63" i="2"/>
  <c r="H64" i="2"/>
  <c r="I64" i="2"/>
  <c r="J64" i="2"/>
  <c r="K64" i="2"/>
  <c r="L64" i="2"/>
  <c r="M64" i="2"/>
  <c r="N64" i="2"/>
  <c r="H65" i="2"/>
  <c r="I65" i="2"/>
  <c r="J65" i="2"/>
  <c r="K65" i="2"/>
  <c r="L65" i="2"/>
  <c r="M65" i="2"/>
  <c r="N65" i="2"/>
  <c r="H66" i="2"/>
  <c r="I66" i="2"/>
  <c r="J66" i="2"/>
  <c r="K66" i="2"/>
  <c r="L66" i="2"/>
  <c r="M66" i="2"/>
  <c r="N66" i="2"/>
  <c r="H67" i="2"/>
  <c r="I67" i="2"/>
  <c r="J67" i="2"/>
  <c r="K67" i="2"/>
  <c r="L67" i="2"/>
  <c r="M67" i="2"/>
  <c r="N67" i="2"/>
  <c r="H68" i="2"/>
  <c r="I68" i="2"/>
  <c r="J68" i="2"/>
  <c r="K68" i="2"/>
  <c r="L68" i="2"/>
  <c r="M68" i="2"/>
  <c r="N68" i="2"/>
  <c r="H69" i="2"/>
  <c r="I69" i="2"/>
  <c r="J69" i="2"/>
  <c r="K69" i="2"/>
  <c r="L69" i="2"/>
  <c r="M69" i="2"/>
  <c r="N69" i="2"/>
  <c r="H70" i="2"/>
  <c r="I70" i="2"/>
  <c r="J70" i="2"/>
  <c r="K70" i="2"/>
  <c r="L70" i="2"/>
  <c r="M70" i="2"/>
  <c r="N70" i="2"/>
  <c r="H71" i="2"/>
  <c r="I71" i="2"/>
  <c r="J71" i="2"/>
  <c r="K71" i="2"/>
  <c r="L71" i="2"/>
  <c r="M71" i="2"/>
  <c r="N71" i="2"/>
  <c r="H72" i="2"/>
  <c r="I72" i="2"/>
  <c r="J72" i="2"/>
  <c r="K72" i="2"/>
  <c r="L72" i="2"/>
  <c r="M72" i="2"/>
  <c r="N72" i="2"/>
  <c r="H73" i="2"/>
  <c r="I73" i="2"/>
  <c r="J73" i="2"/>
  <c r="K73" i="2"/>
  <c r="L73" i="2"/>
  <c r="M73" i="2"/>
  <c r="N73" i="2"/>
  <c r="H74" i="2"/>
  <c r="I74" i="2"/>
  <c r="J74" i="2"/>
  <c r="K74" i="2"/>
  <c r="L74" i="2"/>
  <c r="M74" i="2"/>
  <c r="N74" i="2"/>
  <c r="H75" i="2"/>
  <c r="I75" i="2"/>
  <c r="J75" i="2"/>
  <c r="K75" i="2"/>
  <c r="L75" i="2"/>
  <c r="M75" i="2"/>
  <c r="N75" i="2"/>
  <c r="H76" i="2"/>
  <c r="I76" i="2"/>
  <c r="J76" i="2"/>
  <c r="K76" i="2"/>
  <c r="L76" i="2"/>
  <c r="M76" i="2"/>
  <c r="N76" i="2"/>
  <c r="H77" i="2"/>
  <c r="I77" i="2"/>
  <c r="J77" i="2"/>
  <c r="K77" i="2"/>
  <c r="L77" i="2"/>
  <c r="M77" i="2"/>
  <c r="N77" i="2"/>
  <c r="H78" i="2"/>
  <c r="I78" i="2"/>
  <c r="J78" i="2"/>
  <c r="K78" i="2"/>
  <c r="L78" i="2"/>
  <c r="M78" i="2"/>
  <c r="N78" i="2"/>
  <c r="H79" i="2"/>
  <c r="I79" i="2"/>
  <c r="J79" i="2"/>
  <c r="K79" i="2"/>
  <c r="L79" i="2"/>
  <c r="M79" i="2"/>
  <c r="N79" i="2"/>
  <c r="L2" i="2"/>
  <c r="K2" i="2"/>
  <c r="N2" i="2"/>
  <c r="J2" i="2"/>
  <c r="I2" i="2"/>
  <c r="H2" i="2"/>
  <c r="G3" i="1"/>
  <c r="H3" i="1"/>
  <c r="K3" i="1" s="1"/>
  <c r="I3" i="1"/>
  <c r="J3" i="1"/>
  <c r="L3" i="1" s="1"/>
  <c r="M3" i="1"/>
  <c r="G4" i="1"/>
  <c r="H4" i="1"/>
  <c r="I4" i="1"/>
  <c r="J4" i="1"/>
  <c r="L4" i="1" s="1"/>
  <c r="K4" i="1"/>
  <c r="M4" i="1"/>
  <c r="G5" i="1"/>
  <c r="K5" i="1" s="1"/>
  <c r="H5" i="1"/>
  <c r="I5" i="1"/>
  <c r="J5" i="1"/>
  <c r="L5" i="1"/>
  <c r="M5" i="1"/>
  <c r="G6" i="1"/>
  <c r="H6" i="1"/>
  <c r="I6" i="1"/>
  <c r="K6" i="1" s="1"/>
  <c r="J6" i="1"/>
  <c r="L6" i="1"/>
  <c r="M6" i="1"/>
  <c r="G7" i="1"/>
  <c r="K7" i="1" s="1"/>
  <c r="H7" i="1"/>
  <c r="I7" i="1"/>
  <c r="J7" i="1"/>
  <c r="L7" i="1" s="1"/>
  <c r="M7" i="1"/>
  <c r="G8" i="1"/>
  <c r="K8" i="1" s="1"/>
  <c r="H8" i="1"/>
  <c r="I8" i="1"/>
  <c r="J8" i="1"/>
  <c r="L8" i="1" s="1"/>
  <c r="M8" i="1"/>
  <c r="G9" i="1"/>
  <c r="H9" i="1"/>
  <c r="K9" i="1" s="1"/>
  <c r="I9" i="1"/>
  <c r="J9" i="1"/>
  <c r="L9" i="1"/>
  <c r="M9" i="1"/>
  <c r="G10" i="1"/>
  <c r="K10" i="1" s="1"/>
  <c r="H10" i="1"/>
  <c r="I10" i="1"/>
  <c r="J10" i="1"/>
  <c r="L10" i="1" s="1"/>
  <c r="M10" i="1"/>
  <c r="G11" i="1"/>
  <c r="H11" i="1"/>
  <c r="I11" i="1"/>
  <c r="J11" i="1"/>
  <c r="K11" i="1" s="1"/>
  <c r="M11" i="1"/>
  <c r="G12" i="1"/>
  <c r="H12" i="1"/>
  <c r="I12" i="1"/>
  <c r="J12" i="1"/>
  <c r="L12" i="1" s="1"/>
  <c r="K12" i="1"/>
  <c r="M12" i="1"/>
  <c r="G13" i="1"/>
  <c r="H13" i="1"/>
  <c r="K13" i="1" s="1"/>
  <c r="I13" i="1"/>
  <c r="J13" i="1"/>
  <c r="L13" i="1" s="1"/>
  <c r="M13" i="1"/>
  <c r="G14" i="1"/>
  <c r="K14" i="1" s="1"/>
  <c r="H14" i="1"/>
  <c r="I14" i="1"/>
  <c r="J14" i="1"/>
  <c r="L14" i="1"/>
  <c r="M14" i="1"/>
  <c r="G15" i="1"/>
  <c r="H15" i="1"/>
  <c r="I15" i="1"/>
  <c r="K15" i="1" s="1"/>
  <c r="J15" i="1"/>
  <c r="L15" i="1" s="1"/>
  <c r="M15" i="1"/>
  <c r="G16" i="1"/>
  <c r="H16" i="1"/>
  <c r="I16" i="1"/>
  <c r="J16" i="1"/>
  <c r="L16" i="1" s="1"/>
  <c r="K16" i="1"/>
  <c r="M16" i="1"/>
  <c r="G17" i="1"/>
  <c r="K17" i="1" s="1"/>
  <c r="H17" i="1"/>
  <c r="I17" i="1"/>
  <c r="J17" i="1"/>
  <c r="L17" i="1"/>
  <c r="M17" i="1"/>
  <c r="G18" i="1"/>
  <c r="H18" i="1"/>
  <c r="I18" i="1"/>
  <c r="K18" i="1" s="1"/>
  <c r="J18" i="1"/>
  <c r="L18" i="1"/>
  <c r="M18" i="1"/>
  <c r="G19" i="1"/>
  <c r="K19" i="1" s="1"/>
  <c r="H19" i="1"/>
  <c r="I19" i="1"/>
  <c r="J19" i="1"/>
  <c r="L19" i="1" s="1"/>
  <c r="M19" i="1"/>
  <c r="G20" i="1"/>
  <c r="K20" i="1" s="1"/>
  <c r="H20" i="1"/>
  <c r="I20" i="1"/>
  <c r="J20" i="1"/>
  <c r="L20" i="1" s="1"/>
  <c r="M20" i="1"/>
  <c r="G21" i="1"/>
  <c r="H21" i="1"/>
  <c r="K21" i="1" s="1"/>
  <c r="I21" i="1"/>
  <c r="J21" i="1"/>
  <c r="L21" i="1"/>
  <c r="M21" i="1"/>
  <c r="G22" i="1"/>
  <c r="K22" i="1" s="1"/>
  <c r="H22" i="1"/>
  <c r="I22" i="1"/>
  <c r="J22" i="1"/>
  <c r="L22" i="1" s="1"/>
  <c r="M22" i="1"/>
  <c r="G23" i="1"/>
  <c r="H23" i="1"/>
  <c r="I23" i="1"/>
  <c r="J23" i="1"/>
  <c r="K23" i="1" s="1"/>
  <c r="M23" i="1"/>
  <c r="G24" i="1"/>
  <c r="H24" i="1"/>
  <c r="I24" i="1"/>
  <c r="J24" i="1"/>
  <c r="L24" i="1" s="1"/>
  <c r="K24" i="1"/>
  <c r="M24" i="1"/>
  <c r="G25" i="1"/>
  <c r="H25" i="1"/>
  <c r="K25" i="1" s="1"/>
  <c r="I25" i="1"/>
  <c r="J25" i="1"/>
  <c r="L25" i="1" s="1"/>
  <c r="M25" i="1"/>
  <c r="G26" i="1"/>
  <c r="K26" i="1" s="1"/>
  <c r="H26" i="1"/>
  <c r="I26" i="1"/>
  <c r="J26" i="1"/>
  <c r="L26" i="1"/>
  <c r="M26" i="1"/>
  <c r="G27" i="1"/>
  <c r="H27" i="1"/>
  <c r="I27" i="1"/>
  <c r="K27" i="1" s="1"/>
  <c r="J27" i="1"/>
  <c r="L27" i="1" s="1"/>
  <c r="M27" i="1"/>
  <c r="G28" i="1"/>
  <c r="H28" i="1"/>
  <c r="I28" i="1"/>
  <c r="J28" i="1"/>
  <c r="L28" i="1" s="1"/>
  <c r="K28" i="1"/>
  <c r="M28" i="1"/>
  <c r="G29" i="1"/>
  <c r="K29" i="1" s="1"/>
  <c r="H29" i="1"/>
  <c r="I29" i="1"/>
  <c r="J29" i="1"/>
  <c r="L29" i="1"/>
  <c r="M29" i="1"/>
  <c r="G30" i="1"/>
  <c r="H30" i="1"/>
  <c r="I30" i="1"/>
  <c r="K30" i="1" s="1"/>
  <c r="J30" i="1"/>
  <c r="L30" i="1"/>
  <c r="M30" i="1"/>
  <c r="G31" i="1"/>
  <c r="K31" i="1" s="1"/>
  <c r="H31" i="1"/>
  <c r="I31" i="1"/>
  <c r="J31" i="1"/>
  <c r="L31" i="1" s="1"/>
  <c r="M31" i="1"/>
  <c r="G32" i="1"/>
  <c r="K32" i="1" s="1"/>
  <c r="H32" i="1"/>
  <c r="I32" i="1"/>
  <c r="J32" i="1"/>
  <c r="L32" i="1" s="1"/>
  <c r="M32" i="1"/>
  <c r="G33" i="1"/>
  <c r="H33" i="1"/>
  <c r="K33" i="1" s="1"/>
  <c r="I33" i="1"/>
  <c r="J33" i="1"/>
  <c r="L33" i="1"/>
  <c r="M33" i="1"/>
  <c r="G34" i="1"/>
  <c r="K34" i="1" s="1"/>
  <c r="H34" i="1"/>
  <c r="I34" i="1"/>
  <c r="J34" i="1"/>
  <c r="L34" i="1" s="1"/>
  <c r="M34" i="1"/>
  <c r="G35" i="1"/>
  <c r="H35" i="1"/>
  <c r="I35" i="1"/>
  <c r="J35" i="1"/>
  <c r="K35" i="1" s="1"/>
  <c r="M35" i="1"/>
  <c r="G36" i="1"/>
  <c r="H36" i="1"/>
  <c r="I36" i="1"/>
  <c r="J36" i="1"/>
  <c r="L36" i="1" s="1"/>
  <c r="K36" i="1"/>
  <c r="M36" i="1"/>
  <c r="G37" i="1"/>
  <c r="H37" i="1"/>
  <c r="K37" i="1" s="1"/>
  <c r="I37" i="1"/>
  <c r="J37" i="1"/>
  <c r="L37" i="1" s="1"/>
  <c r="M37" i="1"/>
  <c r="G38" i="1"/>
  <c r="K38" i="1" s="1"/>
  <c r="H38" i="1"/>
  <c r="I38" i="1"/>
  <c r="J38" i="1"/>
  <c r="L38" i="1"/>
  <c r="M38" i="1"/>
  <c r="G39" i="1"/>
  <c r="H39" i="1"/>
  <c r="K39" i="1" s="1"/>
  <c r="I39" i="1"/>
  <c r="J39" i="1"/>
  <c r="L39" i="1" s="1"/>
  <c r="M39" i="1"/>
  <c r="G40" i="1"/>
  <c r="H40" i="1"/>
  <c r="I40" i="1"/>
  <c r="J40" i="1"/>
  <c r="L40" i="1" s="1"/>
  <c r="K40" i="1"/>
  <c r="M40" i="1"/>
  <c r="G41" i="1"/>
  <c r="K41" i="1" s="1"/>
  <c r="H41" i="1"/>
  <c r="I41" i="1"/>
  <c r="J41" i="1"/>
  <c r="L41" i="1"/>
  <c r="M41" i="1"/>
  <c r="G42" i="1"/>
  <c r="H42" i="1"/>
  <c r="I42" i="1"/>
  <c r="K42" i="1" s="1"/>
  <c r="J42" i="1"/>
  <c r="L42" i="1"/>
  <c r="M42" i="1"/>
  <c r="G43" i="1"/>
  <c r="K43" i="1" s="1"/>
  <c r="H43" i="1"/>
  <c r="I43" i="1"/>
  <c r="J43" i="1"/>
  <c r="L43" i="1" s="1"/>
  <c r="M43" i="1"/>
  <c r="G44" i="1"/>
  <c r="K44" i="1" s="1"/>
  <c r="H44" i="1"/>
  <c r="I44" i="1"/>
  <c r="J44" i="1"/>
  <c r="L44" i="1" s="1"/>
  <c r="M44" i="1"/>
  <c r="G45" i="1"/>
  <c r="H45" i="1"/>
  <c r="K45" i="1" s="1"/>
  <c r="I45" i="1"/>
  <c r="J45" i="1"/>
  <c r="L45" i="1"/>
  <c r="M45" i="1"/>
  <c r="G46" i="1"/>
  <c r="K46" i="1" s="1"/>
  <c r="H46" i="1"/>
  <c r="I46" i="1"/>
  <c r="J46" i="1"/>
  <c r="L46" i="1" s="1"/>
  <c r="M46" i="1"/>
  <c r="G47" i="1"/>
  <c r="H47" i="1"/>
  <c r="I47" i="1"/>
  <c r="J47" i="1"/>
  <c r="K47" i="1" s="1"/>
  <c r="M47" i="1"/>
  <c r="G48" i="1"/>
  <c r="H48" i="1"/>
  <c r="I48" i="1"/>
  <c r="J48" i="1"/>
  <c r="L48" i="1" s="1"/>
  <c r="K48" i="1"/>
  <c r="M48" i="1"/>
  <c r="G49" i="1"/>
  <c r="H49" i="1"/>
  <c r="K49" i="1" s="1"/>
  <c r="I49" i="1"/>
  <c r="J49" i="1"/>
  <c r="L49" i="1" s="1"/>
  <c r="M49" i="1"/>
  <c r="G50" i="1"/>
  <c r="K50" i="1" s="1"/>
  <c r="H50" i="1"/>
  <c r="I50" i="1"/>
  <c r="J50" i="1"/>
  <c r="L50" i="1"/>
  <c r="M50" i="1"/>
  <c r="G51" i="1"/>
  <c r="H51" i="1"/>
  <c r="K51" i="1" s="1"/>
  <c r="I51" i="1"/>
  <c r="J51" i="1"/>
  <c r="L51" i="1" s="1"/>
  <c r="M51" i="1"/>
  <c r="G52" i="1"/>
  <c r="H52" i="1"/>
  <c r="I52" i="1"/>
  <c r="J52" i="1"/>
  <c r="L52" i="1" s="1"/>
  <c r="K52" i="1"/>
  <c r="M52" i="1"/>
  <c r="G53" i="1"/>
  <c r="K53" i="1" s="1"/>
  <c r="H53" i="1"/>
  <c r="I53" i="1"/>
  <c r="J53" i="1"/>
  <c r="L53" i="1"/>
  <c r="M53" i="1"/>
  <c r="G54" i="1"/>
  <c r="H54" i="1"/>
  <c r="I54" i="1"/>
  <c r="K54" i="1" s="1"/>
  <c r="J54" i="1"/>
  <c r="L54" i="1"/>
  <c r="M54" i="1"/>
  <c r="G55" i="1"/>
  <c r="K55" i="1" s="1"/>
  <c r="H55" i="1"/>
  <c r="I55" i="1"/>
  <c r="J55" i="1"/>
  <c r="L55" i="1" s="1"/>
  <c r="M55" i="1"/>
  <c r="G56" i="1"/>
  <c r="K56" i="1" s="1"/>
  <c r="H56" i="1"/>
  <c r="I56" i="1"/>
  <c r="J56" i="1"/>
  <c r="L56" i="1" s="1"/>
  <c r="M56" i="1"/>
  <c r="G57" i="1"/>
  <c r="H57" i="1"/>
  <c r="K57" i="1" s="1"/>
  <c r="I57" i="1"/>
  <c r="J57" i="1"/>
  <c r="L57" i="1"/>
  <c r="M57" i="1"/>
  <c r="G58" i="1"/>
  <c r="K58" i="1" s="1"/>
  <c r="H58" i="1"/>
  <c r="I58" i="1"/>
  <c r="J58" i="1"/>
  <c r="L58" i="1" s="1"/>
  <c r="M58" i="1"/>
  <c r="G59" i="1"/>
  <c r="H59" i="1"/>
  <c r="I59" i="1"/>
  <c r="J59" i="1"/>
  <c r="K59" i="1" s="1"/>
  <c r="M59" i="1"/>
  <c r="G60" i="1"/>
  <c r="H60" i="1"/>
  <c r="K60" i="1" s="1"/>
  <c r="I60" i="1"/>
  <c r="J60" i="1"/>
  <c r="L60" i="1" s="1"/>
  <c r="M60" i="1"/>
  <c r="G61" i="1"/>
  <c r="H61" i="1"/>
  <c r="K61" i="1" s="1"/>
  <c r="I61" i="1"/>
  <c r="J61" i="1"/>
  <c r="L61" i="1" s="1"/>
  <c r="M61" i="1"/>
  <c r="G62" i="1"/>
  <c r="K62" i="1" s="1"/>
  <c r="H62" i="1"/>
  <c r="I62" i="1"/>
  <c r="J62" i="1"/>
  <c r="L62" i="1"/>
  <c r="M62" i="1"/>
  <c r="G63" i="1"/>
  <c r="H63" i="1"/>
  <c r="K63" i="1" s="1"/>
  <c r="I63" i="1"/>
  <c r="J63" i="1"/>
  <c r="L63" i="1" s="1"/>
  <c r="M63" i="1"/>
  <c r="G64" i="1"/>
  <c r="H64" i="1"/>
  <c r="I64" i="1"/>
  <c r="J64" i="1"/>
  <c r="L64" i="1" s="1"/>
  <c r="K64" i="1"/>
  <c r="M64" i="1"/>
  <c r="G65" i="1"/>
  <c r="K65" i="1" s="1"/>
  <c r="H65" i="1"/>
  <c r="I65" i="1"/>
  <c r="J65" i="1"/>
  <c r="L65" i="1"/>
  <c r="M65" i="1"/>
  <c r="G66" i="1"/>
  <c r="H66" i="1"/>
  <c r="I66" i="1"/>
  <c r="K66" i="1" s="1"/>
  <c r="J66" i="1"/>
  <c r="L66" i="1"/>
  <c r="M66" i="1"/>
  <c r="G67" i="1"/>
  <c r="K67" i="1" s="1"/>
  <c r="H67" i="1"/>
  <c r="I67" i="1"/>
  <c r="J67" i="1"/>
  <c r="L67" i="1" s="1"/>
  <c r="M67" i="1"/>
  <c r="G68" i="1"/>
  <c r="K68" i="1" s="1"/>
  <c r="H68" i="1"/>
  <c r="I68" i="1"/>
  <c r="J68" i="1"/>
  <c r="L68" i="1" s="1"/>
  <c r="M68" i="1"/>
  <c r="G69" i="1"/>
  <c r="H69" i="1"/>
  <c r="K69" i="1" s="1"/>
  <c r="I69" i="1"/>
  <c r="J69" i="1"/>
  <c r="L69" i="1"/>
  <c r="M69" i="1"/>
  <c r="G70" i="1"/>
  <c r="K70" i="1" s="1"/>
  <c r="H70" i="1"/>
  <c r="I70" i="1"/>
  <c r="J70" i="1"/>
  <c r="L70" i="1" s="1"/>
  <c r="M70" i="1"/>
  <c r="G71" i="1"/>
  <c r="H71" i="1"/>
  <c r="I71" i="1"/>
  <c r="J71" i="1"/>
  <c r="K71" i="1" s="1"/>
  <c r="M71" i="1"/>
  <c r="G72" i="1"/>
  <c r="H72" i="1"/>
  <c r="I72" i="1"/>
  <c r="J72" i="1"/>
  <c r="L72" i="1" s="1"/>
  <c r="K72" i="1"/>
  <c r="M72" i="1"/>
  <c r="G73" i="1"/>
  <c r="H73" i="1"/>
  <c r="K73" i="1" s="1"/>
  <c r="I73" i="1"/>
  <c r="J73" i="1"/>
  <c r="L73" i="1" s="1"/>
  <c r="M73" i="1"/>
  <c r="G74" i="1"/>
  <c r="K74" i="1" s="1"/>
  <c r="H74" i="1"/>
  <c r="I74" i="1"/>
  <c r="J74" i="1"/>
  <c r="L74" i="1"/>
  <c r="M74" i="1"/>
  <c r="G75" i="1"/>
  <c r="H75" i="1"/>
  <c r="K75" i="1" s="1"/>
  <c r="I75" i="1"/>
  <c r="J75" i="1"/>
  <c r="L75" i="1" s="1"/>
  <c r="M75" i="1"/>
  <c r="G76" i="1"/>
  <c r="H76" i="1"/>
  <c r="I76" i="1"/>
  <c r="J76" i="1"/>
  <c r="L76" i="1" s="1"/>
  <c r="K76" i="1"/>
  <c r="M76" i="1"/>
  <c r="G77" i="1"/>
  <c r="K77" i="1" s="1"/>
  <c r="H77" i="1"/>
  <c r="I77" i="1"/>
  <c r="J77" i="1"/>
  <c r="L77" i="1"/>
  <c r="M77" i="1"/>
  <c r="G78" i="1"/>
  <c r="H78" i="1"/>
  <c r="I78" i="1"/>
  <c r="K78" i="1" s="1"/>
  <c r="J78" i="1"/>
  <c r="L78" i="1"/>
  <c r="M78" i="1"/>
  <c r="G79" i="1"/>
  <c r="K79" i="1" s="1"/>
  <c r="H79" i="1"/>
  <c r="I79" i="1"/>
  <c r="J79" i="1"/>
  <c r="L79" i="1" s="1"/>
  <c r="M79" i="1"/>
  <c r="L2" i="1"/>
  <c r="L71" i="1" l="1"/>
  <c r="L59" i="1"/>
  <c r="L47" i="1"/>
  <c r="L35" i="1"/>
  <c r="L23" i="1"/>
  <c r="L11" i="1"/>
  <c r="K2" i="1" l="1"/>
  <c r="J2" i="1"/>
  <c r="M2" i="1"/>
  <c r="H2" i="1"/>
  <c r="I2" i="1"/>
  <c r="G2" i="1"/>
</calcChain>
</file>

<file path=xl/comments1.xml><?xml version="1.0" encoding="utf-8"?>
<comments xmlns="http://schemas.openxmlformats.org/spreadsheetml/2006/main">
  <authors>
    <author>Jose Alejandro Rincón López</author>
  </authors>
  <commentList>
    <comment ref="G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Aplique una función de texto para obtener las primeras dos letras del apellido paterno
</t>
        </r>
      </text>
    </comment>
    <comment ref="H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Aplique una función de texto para obtener la primera letra del apellido materno 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Aplique una función de texto para obtener la primera letra del nombre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Aplique la función texto para obtener el formato AAMMDD de acuerdo a la fecha de nac</t>
        </r>
      </text>
    </comment>
    <comment ref="K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Concatene los campos PA,M, N, AAMMDD</t>
        </r>
      </text>
    </comment>
    <comment ref="L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Aplique una función anidada para obtener en una celda através de una función el RFC completo</t>
        </r>
      </text>
    </comment>
  </commentList>
</comments>
</file>

<file path=xl/comments2.xml><?xml version="1.0" encoding="utf-8"?>
<comments xmlns="http://schemas.openxmlformats.org/spreadsheetml/2006/main">
  <authors>
    <author>Jose Alejandro Rincón López</author>
  </authors>
  <commentList>
    <comment ref="H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Aplique la función Año() para obtener del campo fecha ingreso, el año de ingreso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Aplique la función Mes() para obtener el mes de la fecha de ingreso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Aplique la función día() para obtener el día de acuerdo a la fecha de ingreso</t>
        </r>
      </text>
    </comment>
    <comment ref="K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Aplique la función Frac.año() para obtener los años de antiguedad</t>
        </r>
      </text>
    </comment>
    <comment ref="L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Aplique la función Frac.año() para obtener la edad de los empleados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Aplique la función SIFECHA() para obtener los meses despues del año</t>
        </r>
      </text>
    </comment>
    <comment ref="N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SIFECHA() para obtener los días después de los meses edad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función TEXTO() para obtener el día en que nació cada empleado</t>
        </r>
      </text>
    </comment>
  </commentList>
</comments>
</file>

<file path=xl/sharedStrings.xml><?xml version="1.0" encoding="utf-8"?>
<sst xmlns="http://schemas.openxmlformats.org/spreadsheetml/2006/main" count="1004" uniqueCount="316">
  <si>
    <t>NOMBRE</t>
  </si>
  <si>
    <t>PATERNO</t>
  </si>
  <si>
    <t>CARGO</t>
  </si>
  <si>
    <t>BERNAL</t>
  </si>
  <si>
    <t>GAMA</t>
  </si>
  <si>
    <t>DIANA PATRICIA</t>
  </si>
  <si>
    <t>F U N C I O N A R I O S</t>
  </si>
  <si>
    <t>RAMIREZ</t>
  </si>
  <si>
    <t>SANTIAGO</t>
  </si>
  <si>
    <t>JAIME</t>
  </si>
  <si>
    <t>MUÑOZ</t>
  </si>
  <si>
    <t>GALAN</t>
  </si>
  <si>
    <t>JOSE LUIS</t>
  </si>
  <si>
    <t>REYES</t>
  </si>
  <si>
    <t>RUIZ</t>
  </si>
  <si>
    <t>GUILLERMO</t>
  </si>
  <si>
    <t>LOZADA</t>
  </si>
  <si>
    <t>LANDEROS</t>
  </si>
  <si>
    <t>LEONOR E.</t>
  </si>
  <si>
    <t>M E D I C O S   MATUTINO</t>
  </si>
  <si>
    <t>CACERES</t>
  </si>
  <si>
    <t>PICASSO</t>
  </si>
  <si>
    <t>LIDIA OLIVIA</t>
  </si>
  <si>
    <t>ORDONEZ</t>
  </si>
  <si>
    <t>MEDINA</t>
  </si>
  <si>
    <t>NORMA</t>
  </si>
  <si>
    <t>01/11/1987</t>
  </si>
  <si>
    <t>CACHO</t>
  </si>
  <si>
    <t>GONZALEZ</t>
  </si>
  <si>
    <t>ROSENDO</t>
  </si>
  <si>
    <t>MENESES</t>
  </si>
  <si>
    <t>TORRES</t>
  </si>
  <si>
    <t>VIRGINIA</t>
  </si>
  <si>
    <t>PEREDA</t>
  </si>
  <si>
    <t>LICONA</t>
  </si>
  <si>
    <t>ALBERTO</t>
  </si>
  <si>
    <t>CUANDON</t>
  </si>
  <si>
    <t>FUENTES</t>
  </si>
  <si>
    <t>GABRIEL</t>
  </si>
  <si>
    <t>GUILLEN</t>
  </si>
  <si>
    <t>HERNANDEZ</t>
  </si>
  <si>
    <t>MARTHA</t>
  </si>
  <si>
    <t>AGUIRRE</t>
  </si>
  <si>
    <t>DORA MARTHA</t>
  </si>
  <si>
    <t>OCHOA</t>
  </si>
  <si>
    <t>SALDAÑA</t>
  </si>
  <si>
    <t>RODOLFO</t>
  </si>
  <si>
    <t>01/03/2008</t>
  </si>
  <si>
    <t>TELLEZ</t>
  </si>
  <si>
    <t>AGUILAR</t>
  </si>
  <si>
    <t>RAQUEL</t>
  </si>
  <si>
    <t>01/07/1984</t>
  </si>
  <si>
    <t>SANCHEZ</t>
  </si>
  <si>
    <t>SOLIS</t>
  </si>
  <si>
    <t>ARTURO</t>
  </si>
  <si>
    <t>M E D I C O S    VESPERTINO</t>
  </si>
  <si>
    <t>01/11/1993</t>
  </si>
  <si>
    <t>BUENFIL</t>
  </si>
  <si>
    <t>JACQUELINE</t>
  </si>
  <si>
    <t>ARTEAGA</t>
  </si>
  <si>
    <t>ACEVES</t>
  </si>
  <si>
    <t>HECTOR GABRIEL</t>
  </si>
  <si>
    <t>RODRIGUEZ</t>
  </si>
  <si>
    <t>MARIN</t>
  </si>
  <si>
    <t>MA. DE JESUS LILIA</t>
  </si>
  <si>
    <t>GALEANA</t>
  </si>
  <si>
    <t>RIVERA</t>
  </si>
  <si>
    <t>GUSTAVO</t>
  </si>
  <si>
    <t>01/03/1984</t>
  </si>
  <si>
    <t>PIMENTEL</t>
  </si>
  <si>
    <t>JUAN ABRAHAM</t>
  </si>
  <si>
    <t>CARRETO</t>
  </si>
  <si>
    <t>QUINTANA</t>
  </si>
  <si>
    <t>OCTAVIANO</t>
  </si>
  <si>
    <t>CARRANZA</t>
  </si>
  <si>
    <t>CERVANTES</t>
  </si>
  <si>
    <t>MA.CARMEN</t>
  </si>
  <si>
    <t>QUINTANAR</t>
  </si>
  <si>
    <t>MORENO</t>
  </si>
  <si>
    <t>MARIA DEL ROSARIO</t>
  </si>
  <si>
    <t>GARCIA</t>
  </si>
  <si>
    <t>ECHEGOYEN</t>
  </si>
  <si>
    <t>ROSALBA</t>
  </si>
  <si>
    <t>LUCAS</t>
  </si>
  <si>
    <t>FLORES</t>
  </si>
  <si>
    <t>ERIKA MAGALLY</t>
  </si>
  <si>
    <t>BRINDIS</t>
  </si>
  <si>
    <t>ARACELI</t>
  </si>
  <si>
    <t>E N F E R M E R I A   MATUTINO</t>
  </si>
  <si>
    <t>OLMOS</t>
  </si>
  <si>
    <t>ESPERANZA</t>
  </si>
  <si>
    <t>ROMAN</t>
  </si>
  <si>
    <t>TRUJILLO</t>
  </si>
  <si>
    <t>PETRA</t>
  </si>
  <si>
    <t>01/04/1980</t>
  </si>
  <si>
    <t>MUJICA</t>
  </si>
  <si>
    <t>GUTIERREZ</t>
  </si>
  <si>
    <t>MA. DEL PILAR</t>
  </si>
  <si>
    <t>01/11/1984</t>
  </si>
  <si>
    <t>MUNOZ</t>
  </si>
  <si>
    <t>GALICIA</t>
  </si>
  <si>
    <t>MARIA GUADALUPE</t>
  </si>
  <si>
    <t>MARTINEZ</t>
  </si>
  <si>
    <t>GUADALUPE</t>
  </si>
  <si>
    <t>CARRASCO</t>
  </si>
  <si>
    <t>ELIZABETH</t>
  </si>
  <si>
    <t>01/05/1994</t>
  </si>
  <si>
    <t>CARRILLO</t>
  </si>
  <si>
    <t>ROJAS</t>
  </si>
  <si>
    <t>01/12/1993</t>
  </si>
  <si>
    <t>BRAMBILA</t>
  </si>
  <si>
    <t>GOMEZ</t>
  </si>
  <si>
    <t>ESTHER</t>
  </si>
  <si>
    <t>BADILLO</t>
  </si>
  <si>
    <t>MALVAEZ</t>
  </si>
  <si>
    <t>YEIMY</t>
  </si>
  <si>
    <t>YAÑEZ</t>
  </si>
  <si>
    <t>QUEZADA</t>
  </si>
  <si>
    <t>E N F E R M E R I A   VESPERTINO</t>
  </si>
  <si>
    <t>01/02/1962</t>
  </si>
  <si>
    <t>ANA MARIA</t>
  </si>
  <si>
    <t>GUZMAN</t>
  </si>
  <si>
    <t>IRMA</t>
  </si>
  <si>
    <t>ORTIZ</t>
  </si>
  <si>
    <t>EDGAR</t>
  </si>
  <si>
    <t>ANGELES</t>
  </si>
  <si>
    <t>CRUZ</t>
  </si>
  <si>
    <t>VERONICA</t>
  </si>
  <si>
    <t>YOLANDA</t>
  </si>
  <si>
    <t>VILLEDA</t>
  </si>
  <si>
    <t>LOPEZ</t>
  </si>
  <si>
    <t>XOCHITL</t>
  </si>
  <si>
    <t>01/11/2008</t>
  </si>
  <si>
    <t>RENE</t>
  </si>
  <si>
    <t>T É C N I C O S</t>
  </si>
  <si>
    <t>ORTEGA</t>
  </si>
  <si>
    <t>LUIS EDGAR</t>
  </si>
  <si>
    <t>QUIÑONEZ</t>
  </si>
  <si>
    <t>01/04/1978</t>
  </si>
  <si>
    <t>MONTERO</t>
  </si>
  <si>
    <t>MARTHA BEATRIZ</t>
  </si>
  <si>
    <t>GRANADOS</t>
  </si>
  <si>
    <t>MARICELA</t>
  </si>
  <si>
    <t>A D M I N I S T R A T I V O S</t>
  </si>
  <si>
    <t>AMARO</t>
  </si>
  <si>
    <t>CADENA</t>
  </si>
  <si>
    <t>MARTHA ELVA</t>
  </si>
  <si>
    <t>03/09/1979</t>
  </si>
  <si>
    <t>PEREZ</t>
  </si>
  <si>
    <t>MAGAÑA</t>
  </si>
  <si>
    <t>IRMA LUZ</t>
  </si>
  <si>
    <t>MA. DEL CARMEN</t>
  </si>
  <si>
    <t>LUNA</t>
  </si>
  <si>
    <t>MONTES</t>
  </si>
  <si>
    <t>ARTEMIA</t>
  </si>
  <si>
    <t>22/10/1984</t>
  </si>
  <si>
    <t>ESCAMILLA</t>
  </si>
  <si>
    <t>CAMPOS</t>
  </si>
  <si>
    <t>CONTRERAS</t>
  </si>
  <si>
    <t>CARLOS</t>
  </si>
  <si>
    <t>01/06/1981</t>
  </si>
  <si>
    <t>ESPINO</t>
  </si>
  <si>
    <t>VARGAS</t>
  </si>
  <si>
    <t>01/10/1981</t>
  </si>
  <si>
    <t>GUERRERO</t>
  </si>
  <si>
    <t>PATRICIA</t>
  </si>
  <si>
    <t>LEON</t>
  </si>
  <si>
    <t>VIGUERAS</t>
  </si>
  <si>
    <t>EMIGDIA</t>
  </si>
  <si>
    <t>01/11/1989</t>
  </si>
  <si>
    <t>APOLONIA ROSA</t>
  </si>
  <si>
    <t>01/07/1990</t>
  </si>
  <si>
    <t>POZOS</t>
  </si>
  <si>
    <t>ARTURO NOE</t>
  </si>
  <si>
    <t>GARDUÑO</t>
  </si>
  <si>
    <t>NORMA SELENE</t>
  </si>
  <si>
    <t>01/08/1998</t>
  </si>
  <si>
    <t>ROMERO</t>
  </si>
  <si>
    <t>RICO</t>
  </si>
  <si>
    <t>SERGIO ANTONIO</t>
  </si>
  <si>
    <t>JUAN JOSE</t>
  </si>
  <si>
    <t>01/09/1998</t>
  </si>
  <si>
    <t>CUELLAR</t>
  </si>
  <si>
    <t>SAMUEL</t>
  </si>
  <si>
    <t>01/01/2000</t>
  </si>
  <si>
    <t>GUEVARA</t>
  </si>
  <si>
    <t>VALDEZ</t>
  </si>
  <si>
    <t>NANCY BEATRIZ</t>
  </si>
  <si>
    <t>CORONA</t>
  </si>
  <si>
    <t>PASTRANA</t>
  </si>
  <si>
    <t>FERNANDO ANTONIO</t>
  </si>
  <si>
    <t>MARQUEZ</t>
  </si>
  <si>
    <t>NORMA BEATRIZ</t>
  </si>
  <si>
    <t>JIMENEZ</t>
  </si>
  <si>
    <t>TOLENTINO</t>
  </si>
  <si>
    <t>ANA LIBIA</t>
  </si>
  <si>
    <t>DIAZ</t>
  </si>
  <si>
    <t>JULIAN</t>
  </si>
  <si>
    <t>VENEGAS</t>
  </si>
  <si>
    <t>PACHECO</t>
  </si>
  <si>
    <t>SAGIR ISRAEL</t>
  </si>
  <si>
    <t>01/06/2005</t>
  </si>
  <si>
    <t>VIEYRA</t>
  </si>
  <si>
    <t>ELIA</t>
  </si>
  <si>
    <t>01/10/2005</t>
  </si>
  <si>
    <t>JUAREZ</t>
  </si>
  <si>
    <t>RIOS</t>
  </si>
  <si>
    <t>MARIA TERESA</t>
  </si>
  <si>
    <t>DANAE ANAID</t>
  </si>
  <si>
    <t>INES AMELIA</t>
  </si>
  <si>
    <t>EDUARDO</t>
  </si>
  <si>
    <t>no</t>
  </si>
  <si>
    <t>PA</t>
  </si>
  <si>
    <t>M</t>
  </si>
  <si>
    <t>N</t>
  </si>
  <si>
    <t>RFC</t>
  </si>
  <si>
    <t>RFC COMPLETO</t>
  </si>
  <si>
    <t>MATERNO</t>
  </si>
  <si>
    <t>AAMMDD</t>
  </si>
  <si>
    <t>fecha nac</t>
  </si>
  <si>
    <t>FECHA NAC</t>
  </si>
  <si>
    <t>AÑO</t>
  </si>
  <si>
    <t>FECHA INGRESO</t>
  </si>
  <si>
    <t>MES</t>
  </si>
  <si>
    <t>DIA</t>
  </si>
  <si>
    <t>AÑOS ANT</t>
  </si>
  <si>
    <t>EDAD</t>
  </si>
  <si>
    <t>MESES EDAD</t>
  </si>
  <si>
    <t>DIAS EDAD</t>
  </si>
  <si>
    <t>DIA DE NAC</t>
  </si>
  <si>
    <t>NOMBRE COMPLETO</t>
  </si>
  <si>
    <t>BERNAL GAMA DIANA PATRICIA</t>
  </si>
  <si>
    <t>RAMIREZ SANTIAGO JAIME</t>
  </si>
  <si>
    <t>MUÑOZ GALAN JOSE LUIS</t>
  </si>
  <si>
    <t>REYES RUIZ GUILLERMO</t>
  </si>
  <si>
    <t>LOZADA LANDEROS LEONOR E.</t>
  </si>
  <si>
    <t>CACERES PICASSO LIDIA OLIVIA</t>
  </si>
  <si>
    <t>ORDONEZ MEDINA NORMA</t>
  </si>
  <si>
    <t>CACHO GONZALEZ ROSENDO</t>
  </si>
  <si>
    <t>MENESES TORRES VIRGINIA</t>
  </si>
  <si>
    <t>PEREDA LICONA ALBERTO</t>
  </si>
  <si>
    <t>CUANDON FUENTES GABRIEL</t>
  </si>
  <si>
    <t>GUILLEN HERNANDEZ MARTHA</t>
  </si>
  <si>
    <t>GONZALEZ AGUIRRE DORA MARTHA</t>
  </si>
  <si>
    <t>OCHOA SALDAÑA RODOLFO</t>
  </si>
  <si>
    <t>TELLEZ AGUILAR RAQUEL</t>
  </si>
  <si>
    <t>SANCHEZ SOLIS ARTURO</t>
  </si>
  <si>
    <t>HERNANDEZ BUENFIL JACQUELINE</t>
  </si>
  <si>
    <t>ARTEAGA ACEVES HECTOR GABRIEL</t>
  </si>
  <si>
    <t>RODRIGUEZ MARIN MA. DE JESUS LILIA</t>
  </si>
  <si>
    <t>GALEANA RIVERA GUSTAVO</t>
  </si>
  <si>
    <t>RUIZ PIMENTEL JUAN ABRAHAM</t>
  </si>
  <si>
    <t>CARRETO QUINTANA OCTAVIANO</t>
  </si>
  <si>
    <t>CARRANZA CERVANTES MA.CARMEN</t>
  </si>
  <si>
    <t>QUINTANAR MORENO MARIA DEL ROSARIO</t>
  </si>
  <si>
    <t>GARCIA ECHEGOYEN ROSALBA</t>
  </si>
  <si>
    <t>LUCAS FLORES ERIKA MAGALLY</t>
  </si>
  <si>
    <t>HERNANDEZ BRINDIS ARACELI</t>
  </si>
  <si>
    <t>HERNANDEZ OLMOS ESPERANZA</t>
  </si>
  <si>
    <t>ROMAN TRUJILLO PETRA</t>
  </si>
  <si>
    <t>MUJICA GUTIERREZ MA. DEL PILAR</t>
  </si>
  <si>
    <t>MUNOZ GALICIA MARIA GUADALUPE</t>
  </si>
  <si>
    <t>FUENTES MARTINEZ GUADALUPE</t>
  </si>
  <si>
    <t>CARRASCO GONZALEZ ELIZABETH</t>
  </si>
  <si>
    <t>CARRILLO ROJAS GUADALUPE</t>
  </si>
  <si>
    <t>BRAMBILA GOMEZ ESTHER</t>
  </si>
  <si>
    <t>BADILLO MALVAEZ YEIMY</t>
  </si>
  <si>
    <t>YAÑEZ QUEZADA ALBERTO</t>
  </si>
  <si>
    <t>HERNANDEZ MARTINEZ ANA MARIA</t>
  </si>
  <si>
    <t>GUZMAN MARTINEZ IRMA</t>
  </si>
  <si>
    <t>ORTIZ HERNANDEZ EDGAR</t>
  </si>
  <si>
    <t>ANGELES CRUZ VERONICA</t>
  </si>
  <si>
    <t>MARTINEZ MARTINEZ YOLANDA</t>
  </si>
  <si>
    <t>HERNANDEZ VILLEDA ARTURO</t>
  </si>
  <si>
    <t>CRUZ LOPEZ XOCHITL</t>
  </si>
  <si>
    <t>ARTEAGA RENE ARTURO</t>
  </si>
  <si>
    <t>ORTEGA ORTEGA LUIS EDGAR</t>
  </si>
  <si>
    <t>MARTINEZ QUIÑONEZ IRMA</t>
  </si>
  <si>
    <t>MONTERO CARRILLO MARTHA BEATRIZ</t>
  </si>
  <si>
    <t>SANCHEZ GRANADOS MARICELA</t>
  </si>
  <si>
    <t>AMARO CADENA MARTHA ELVA</t>
  </si>
  <si>
    <t>PEREZ RAMIREZ RAQUEL</t>
  </si>
  <si>
    <t>MAGAÑA MARIN IRMA LUZ</t>
  </si>
  <si>
    <t>MARTINEZ TORRES MA. DEL CARMEN</t>
  </si>
  <si>
    <t>LUNA MONTES ARTEMIA</t>
  </si>
  <si>
    <t>ESCAMILLA GUTIERREZ MARTHA</t>
  </si>
  <si>
    <t>CAMPOS CONTRERAS CARLOS</t>
  </si>
  <si>
    <t>ESPINO VARGAS JOSE LUIS</t>
  </si>
  <si>
    <t>GUERRERO MARTINEZ PATRICIA</t>
  </si>
  <si>
    <t>LEON VIGUERAS EMIGDIA</t>
  </si>
  <si>
    <t>GONZALEZ RAMIREZ APOLONIA ROSA</t>
  </si>
  <si>
    <t>RODRIGUEZ POZOS ARTURO NOE</t>
  </si>
  <si>
    <t>GARDUÑO GOMEZ NORMA SELENE</t>
  </si>
  <si>
    <t>ROMERO RICO SERGIO ANTONIO</t>
  </si>
  <si>
    <t>RAMIREZ FLORES JUAN JOSE</t>
  </si>
  <si>
    <t>CUELLAR LANDEROS SAMUEL</t>
  </si>
  <si>
    <t>GUEVARA VALDEZ NANCY BEATRIZ</t>
  </si>
  <si>
    <t>CRUZ CORONA PATRICIA</t>
  </si>
  <si>
    <t>PASTRANA QUINTANA FERNANDO ANTONIO</t>
  </si>
  <si>
    <t>GONZALEZ MARQUEZ NORMA BEATRIZ</t>
  </si>
  <si>
    <t>JIMENEZ RODRIGUEZ IRMA</t>
  </si>
  <si>
    <t>GONZALEZ TOLENTINO ANA LIBIA</t>
  </si>
  <si>
    <t>DIAZ SANCHEZ JULIAN</t>
  </si>
  <si>
    <t>VENEGAS PACHECO SAGIR ISRAEL</t>
  </si>
  <si>
    <t>VIEYRA GONZALEZ ELIA</t>
  </si>
  <si>
    <t>JUAREZ RIOS MARIA TERESA</t>
  </si>
  <si>
    <t>HERNANDEZ GUZMAN DANAE ANAID</t>
  </si>
  <si>
    <t>RIVERA SANCHEZ INES AMELIA</t>
  </si>
  <si>
    <t>GONZALEZ RODRIGUEZ EDUARDO</t>
  </si>
  <si>
    <t>BEGADI19721217</t>
  </si>
  <si>
    <t>RASAJA19500628</t>
  </si>
  <si>
    <t>APELL PATERNO</t>
  </si>
  <si>
    <t>APELL MATERNO</t>
  </si>
  <si>
    <t xml:space="preserve">JAIME </t>
  </si>
  <si>
    <t>ESTATUS1</t>
  </si>
  <si>
    <t>TIPOLOGIA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</si>
</sst>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84"/>
  <sheetViews>
    <sheetView topLeftCell="C1" workbookViewId="0">
      <selection activeCell="N2" sqref="N2"/>
    </sheetView>
  </sheetViews>
  <sheetFormatPr baseColWidth="10" defaultRowHeight="15" x14ac:dyDescent="0.25"/>
  <cols>
    <col min="1" max="1" width="3.28515625" bestFit="1" customWidth="1"/>
    <col min="2" max="3" width="11.85546875" bestFit="1" customWidth="1"/>
    <col min="4" max="4" width="20.140625" bestFit="1" customWidth="1"/>
    <col min="5" max="5" width="28.85546875" bestFit="1" customWidth="1"/>
    <col min="6" max="6" width="10.7109375" bestFit="1" customWidth="1"/>
    <col min="7" max="7" width="3.42578125" bestFit="1" customWidth="1"/>
    <col min="8" max="8" width="3.5703125" bestFit="1" customWidth="1"/>
    <col min="9" max="9" width="2.85546875" bestFit="1" customWidth="1"/>
    <col min="10" max="10" width="9.5703125" bestFit="1" customWidth="1"/>
    <col min="11" max="11" width="15.5703125" bestFit="1" customWidth="1"/>
    <col min="12" max="12" width="18.85546875" customWidth="1"/>
    <col min="13" max="13" width="31.85546875" customWidth="1"/>
    <col min="14" max="14" width="29.140625" bestFit="1" customWidth="1"/>
  </cols>
  <sheetData>
    <row r="1" spans="1:13" x14ac:dyDescent="0.25">
      <c r="A1" s="2" t="s">
        <v>211</v>
      </c>
      <c r="B1" s="2" t="s">
        <v>1</v>
      </c>
      <c r="C1" s="2" t="s">
        <v>217</v>
      </c>
      <c r="D1" s="2" t="s">
        <v>0</v>
      </c>
      <c r="E1" s="2" t="s">
        <v>2</v>
      </c>
      <c r="F1" s="2" t="s">
        <v>219</v>
      </c>
      <c r="G1" s="2" t="s">
        <v>212</v>
      </c>
      <c r="H1" s="2" t="s">
        <v>213</v>
      </c>
      <c r="I1" s="2" t="s">
        <v>214</v>
      </c>
      <c r="J1" s="2" t="s">
        <v>218</v>
      </c>
      <c r="K1" s="2" t="s">
        <v>215</v>
      </c>
      <c r="L1" s="2" t="s">
        <v>216</v>
      </c>
      <c r="M1" s="2" t="s">
        <v>230</v>
      </c>
    </row>
    <row r="2" spans="1:13" x14ac:dyDescent="0.25">
      <c r="A2">
        <v>1</v>
      </c>
      <c r="B2" t="s">
        <v>3</v>
      </c>
      <c r="C2" t="s">
        <v>4</v>
      </c>
      <c r="D2" t="s">
        <v>5</v>
      </c>
      <c r="E2" t="s">
        <v>6</v>
      </c>
      <c r="F2" s="3">
        <v>26650</v>
      </c>
      <c r="G2" t="str">
        <f>LEFT(B2,2)</f>
        <v>BE</v>
      </c>
      <c r="H2" t="str">
        <f t="shared" ref="H2:I2" si="0">LEFT(C2,2)</f>
        <v>GA</v>
      </c>
      <c r="I2" t="str">
        <f t="shared" si="0"/>
        <v>DI</v>
      </c>
      <c r="J2" t="str">
        <f>TEXT(F2,"AAAMMD")</f>
        <v>19721217</v>
      </c>
      <c r="K2" t="str">
        <f>CONCATENATE(G2,H2,I2,J2)</f>
        <v>BEGADI19721217</v>
      </c>
      <c r="L2" t="str">
        <f>CONCATENATE(LEFT(B2,2),LEFT(C2,2),LEFT(D2,2),MID(J2,1,8))</f>
        <v>BEGADI19721217</v>
      </c>
      <c r="M2" t="str">
        <f>CONCATENATE(B2, " ",C2, " ",D2,)</f>
        <v>BERNAL GAMA DIANA PATRICIA</v>
      </c>
    </row>
    <row r="3" spans="1:13" x14ac:dyDescent="0.25">
      <c r="A3">
        <v>2</v>
      </c>
      <c r="B3" t="s">
        <v>7</v>
      </c>
      <c r="C3" t="s">
        <v>8</v>
      </c>
      <c r="D3" t="s">
        <v>9</v>
      </c>
      <c r="E3" t="s">
        <v>6</v>
      </c>
      <c r="F3" s="3">
        <v>18442</v>
      </c>
      <c r="G3" t="str">
        <f t="shared" ref="G3:G66" si="1">LEFT(B3,2)</f>
        <v>RA</v>
      </c>
      <c r="H3" t="str">
        <f t="shared" ref="H3:H66" si="2">LEFT(C3,2)</f>
        <v>SA</v>
      </c>
      <c r="I3" t="str">
        <f t="shared" ref="I3:I66" si="3">LEFT(D3,2)</f>
        <v>JA</v>
      </c>
      <c r="J3" t="str">
        <f t="shared" ref="J3:J66" si="4">TEXT(F3,"AAAMMD")</f>
        <v>19500628</v>
      </c>
      <c r="K3" t="str">
        <f t="shared" ref="K3:K66" si="5">CONCATENATE(G3,H3,I3,J3)</f>
        <v>RASAJA19500628</v>
      </c>
      <c r="L3" t="str">
        <f t="shared" ref="L3:L66" si="6">CONCATENATE(LEFT(B3,2),LEFT(C3,2),LEFT(D3,2),MID(J3,1,8))</f>
        <v>RASAJA19500628</v>
      </c>
      <c r="M3" t="str">
        <f t="shared" ref="M3:M66" si="7">CONCATENATE(B3, " ",C3, " ",D3,)</f>
        <v>RAMIREZ SANTIAGO JAIME</v>
      </c>
    </row>
    <row r="4" spans="1:13" x14ac:dyDescent="0.25">
      <c r="A4">
        <v>3</v>
      </c>
      <c r="B4" t="s">
        <v>10</v>
      </c>
      <c r="C4" t="s">
        <v>11</v>
      </c>
      <c r="D4" t="s">
        <v>12</v>
      </c>
      <c r="E4" t="s">
        <v>6</v>
      </c>
      <c r="F4" s="3">
        <v>20373</v>
      </c>
      <c r="G4" t="str">
        <f t="shared" si="1"/>
        <v>MU</v>
      </c>
      <c r="H4" t="str">
        <f t="shared" si="2"/>
        <v>GA</v>
      </c>
      <c r="I4" t="str">
        <f t="shared" si="3"/>
        <v>JO</v>
      </c>
      <c r="J4" t="str">
        <f t="shared" si="4"/>
        <v>19551011</v>
      </c>
      <c r="K4" t="str">
        <f t="shared" si="5"/>
        <v>MUGAJO19551011</v>
      </c>
      <c r="L4" t="str">
        <f t="shared" si="6"/>
        <v>MUGAJO19551011</v>
      </c>
      <c r="M4" t="str">
        <f t="shared" si="7"/>
        <v>MUÑOZ GALAN JOSE LUIS</v>
      </c>
    </row>
    <row r="5" spans="1:13" x14ac:dyDescent="0.25">
      <c r="A5">
        <v>4</v>
      </c>
      <c r="B5" t="s">
        <v>13</v>
      </c>
      <c r="C5" t="s">
        <v>14</v>
      </c>
      <c r="D5" t="s">
        <v>15</v>
      </c>
      <c r="E5" t="s">
        <v>6</v>
      </c>
      <c r="F5" s="3">
        <v>20265</v>
      </c>
      <c r="G5" t="str">
        <f t="shared" si="1"/>
        <v>RE</v>
      </c>
      <c r="H5" t="str">
        <f t="shared" si="2"/>
        <v>RU</v>
      </c>
      <c r="I5" t="str">
        <f t="shared" si="3"/>
        <v>GU</v>
      </c>
      <c r="J5" t="str">
        <f t="shared" si="4"/>
        <v>19550625</v>
      </c>
      <c r="K5" t="str">
        <f t="shared" si="5"/>
        <v>RERUGU19550625</v>
      </c>
      <c r="L5" t="str">
        <f t="shared" si="6"/>
        <v>RERUGU19550625</v>
      </c>
      <c r="M5" t="str">
        <f t="shared" si="7"/>
        <v>REYES RUIZ GUILLERMO</v>
      </c>
    </row>
    <row r="6" spans="1:13" x14ac:dyDescent="0.25">
      <c r="A6">
        <v>5</v>
      </c>
      <c r="B6" t="s">
        <v>16</v>
      </c>
      <c r="C6" t="s">
        <v>17</v>
      </c>
      <c r="D6" t="s">
        <v>18</v>
      </c>
      <c r="E6" t="s">
        <v>19</v>
      </c>
      <c r="F6" s="3">
        <v>16372</v>
      </c>
      <c r="G6" t="str">
        <f t="shared" si="1"/>
        <v>LO</v>
      </c>
      <c r="H6" t="str">
        <f t="shared" si="2"/>
        <v>LA</v>
      </c>
      <c r="I6" t="str">
        <f t="shared" si="3"/>
        <v>LE</v>
      </c>
      <c r="J6" t="str">
        <f t="shared" si="4"/>
        <v>19441027</v>
      </c>
      <c r="K6" t="str">
        <f t="shared" si="5"/>
        <v>LOLALE19441027</v>
      </c>
      <c r="L6" t="str">
        <f t="shared" si="6"/>
        <v>LOLALE19441027</v>
      </c>
      <c r="M6" t="str">
        <f t="shared" si="7"/>
        <v>LOZADA LANDEROS LEONOR E.</v>
      </c>
    </row>
    <row r="7" spans="1:13" x14ac:dyDescent="0.25">
      <c r="A7">
        <v>6</v>
      </c>
      <c r="B7" t="s">
        <v>20</v>
      </c>
      <c r="C7" t="s">
        <v>21</v>
      </c>
      <c r="D7" t="s">
        <v>22</v>
      </c>
      <c r="E7" t="s">
        <v>19</v>
      </c>
      <c r="F7" s="3">
        <v>18264</v>
      </c>
      <c r="G7" t="str">
        <f t="shared" si="1"/>
        <v>CA</v>
      </c>
      <c r="H7" t="str">
        <f t="shared" si="2"/>
        <v>PI</v>
      </c>
      <c r="I7" t="str">
        <f t="shared" si="3"/>
        <v>LI</v>
      </c>
      <c r="J7" t="str">
        <f t="shared" si="4"/>
        <v>1950011</v>
      </c>
      <c r="K7" t="str">
        <f t="shared" si="5"/>
        <v>CAPILI1950011</v>
      </c>
      <c r="L7" t="str">
        <f t="shared" si="6"/>
        <v>CAPILI1950011</v>
      </c>
      <c r="M7" t="str">
        <f t="shared" si="7"/>
        <v>CACERES PICASSO LIDIA OLIVIA</v>
      </c>
    </row>
    <row r="8" spans="1:13" x14ac:dyDescent="0.25">
      <c r="A8">
        <v>7</v>
      </c>
      <c r="B8" t="s">
        <v>23</v>
      </c>
      <c r="C8" t="s">
        <v>24</v>
      </c>
      <c r="D8" t="s">
        <v>25</v>
      </c>
      <c r="E8" t="s">
        <v>19</v>
      </c>
      <c r="F8" s="3">
        <v>22346</v>
      </c>
      <c r="G8" t="str">
        <f t="shared" si="1"/>
        <v>OR</v>
      </c>
      <c r="H8" t="str">
        <f t="shared" si="2"/>
        <v>ME</v>
      </c>
      <c r="I8" t="str">
        <f t="shared" si="3"/>
        <v>NO</v>
      </c>
      <c r="J8" t="str">
        <f t="shared" si="4"/>
        <v>1961036</v>
      </c>
      <c r="K8" t="str">
        <f t="shared" si="5"/>
        <v>ORMENO1961036</v>
      </c>
      <c r="L8" t="str">
        <f t="shared" si="6"/>
        <v>ORMENO1961036</v>
      </c>
      <c r="M8" t="str">
        <f t="shared" si="7"/>
        <v>ORDONEZ MEDINA NORMA</v>
      </c>
    </row>
    <row r="9" spans="1:13" x14ac:dyDescent="0.25">
      <c r="A9">
        <v>8</v>
      </c>
      <c r="B9" t="s">
        <v>27</v>
      </c>
      <c r="C9" t="s">
        <v>28</v>
      </c>
      <c r="D9" t="s">
        <v>29</v>
      </c>
      <c r="E9" t="s">
        <v>19</v>
      </c>
      <c r="F9" s="3">
        <v>21135</v>
      </c>
      <c r="G9" t="str">
        <f t="shared" si="1"/>
        <v>CA</v>
      </c>
      <c r="H9" t="str">
        <f t="shared" si="2"/>
        <v>GO</v>
      </c>
      <c r="I9" t="str">
        <f t="shared" si="3"/>
        <v>RO</v>
      </c>
      <c r="J9" t="str">
        <f t="shared" si="4"/>
        <v>19571111</v>
      </c>
      <c r="K9" t="str">
        <f t="shared" si="5"/>
        <v>CAGORO19571111</v>
      </c>
      <c r="L9" t="str">
        <f t="shared" si="6"/>
        <v>CAGORO19571111</v>
      </c>
      <c r="M9" t="str">
        <f t="shared" si="7"/>
        <v>CACHO GONZALEZ ROSENDO</v>
      </c>
    </row>
    <row r="10" spans="1:13" x14ac:dyDescent="0.25">
      <c r="A10">
        <v>9</v>
      </c>
      <c r="B10" t="s">
        <v>30</v>
      </c>
      <c r="C10" t="s">
        <v>31</v>
      </c>
      <c r="D10" t="s">
        <v>32</v>
      </c>
      <c r="E10" t="s">
        <v>19</v>
      </c>
      <c r="F10" s="3">
        <v>19460</v>
      </c>
      <c r="G10" t="str">
        <f t="shared" si="1"/>
        <v>ME</v>
      </c>
      <c r="H10" t="str">
        <f t="shared" si="2"/>
        <v>TO</v>
      </c>
      <c r="I10" t="str">
        <f t="shared" si="3"/>
        <v>VI</v>
      </c>
      <c r="J10" t="str">
        <f t="shared" si="4"/>
        <v>19530411</v>
      </c>
      <c r="K10" t="str">
        <f t="shared" si="5"/>
        <v>METOVI19530411</v>
      </c>
      <c r="L10" t="str">
        <f t="shared" si="6"/>
        <v>METOVI19530411</v>
      </c>
      <c r="M10" t="str">
        <f t="shared" si="7"/>
        <v>MENESES TORRES VIRGINIA</v>
      </c>
    </row>
    <row r="11" spans="1:13" x14ac:dyDescent="0.25">
      <c r="A11">
        <v>10</v>
      </c>
      <c r="B11" t="s">
        <v>33</v>
      </c>
      <c r="C11" t="s">
        <v>34</v>
      </c>
      <c r="D11" t="s">
        <v>35</v>
      </c>
      <c r="E11" t="s">
        <v>19</v>
      </c>
      <c r="F11" s="3">
        <v>19581</v>
      </c>
      <c r="G11" t="str">
        <f t="shared" si="1"/>
        <v>PE</v>
      </c>
      <c r="H11" t="str">
        <f t="shared" si="2"/>
        <v>LI</v>
      </c>
      <c r="I11" t="str">
        <f t="shared" si="3"/>
        <v>AL</v>
      </c>
      <c r="J11" t="str">
        <f t="shared" si="4"/>
        <v>19530810</v>
      </c>
      <c r="K11" t="str">
        <f t="shared" si="5"/>
        <v>PELIAL19530810</v>
      </c>
      <c r="L11" t="str">
        <f t="shared" si="6"/>
        <v>PELIAL19530810</v>
      </c>
      <c r="M11" t="str">
        <f t="shared" si="7"/>
        <v>PEREDA LICONA ALBERTO</v>
      </c>
    </row>
    <row r="12" spans="1:13" x14ac:dyDescent="0.25">
      <c r="A12">
        <v>11</v>
      </c>
      <c r="B12" t="s">
        <v>36</v>
      </c>
      <c r="C12" t="s">
        <v>37</v>
      </c>
      <c r="D12" t="s">
        <v>38</v>
      </c>
      <c r="E12" t="s">
        <v>19</v>
      </c>
      <c r="F12" s="3">
        <v>24246</v>
      </c>
      <c r="G12" t="str">
        <f t="shared" si="1"/>
        <v>CU</v>
      </c>
      <c r="H12" t="str">
        <f t="shared" si="2"/>
        <v>FU</v>
      </c>
      <c r="I12" t="str">
        <f t="shared" si="3"/>
        <v>GA</v>
      </c>
      <c r="J12" t="str">
        <f t="shared" si="4"/>
        <v>19660519</v>
      </c>
      <c r="K12" t="str">
        <f t="shared" si="5"/>
        <v>CUFUGA19660519</v>
      </c>
      <c r="L12" t="str">
        <f t="shared" si="6"/>
        <v>CUFUGA19660519</v>
      </c>
      <c r="M12" t="str">
        <f t="shared" si="7"/>
        <v>CUANDON FUENTES GABRIEL</v>
      </c>
    </row>
    <row r="13" spans="1:13" x14ac:dyDescent="0.25">
      <c r="A13">
        <v>12</v>
      </c>
      <c r="B13" t="s">
        <v>39</v>
      </c>
      <c r="C13" t="s">
        <v>40</v>
      </c>
      <c r="D13" t="s">
        <v>41</v>
      </c>
      <c r="E13" t="s">
        <v>19</v>
      </c>
      <c r="F13" s="3">
        <v>18533</v>
      </c>
      <c r="G13" t="str">
        <f t="shared" si="1"/>
        <v>GU</v>
      </c>
      <c r="H13" t="str">
        <f t="shared" si="2"/>
        <v>HE</v>
      </c>
      <c r="I13" t="str">
        <f t="shared" si="3"/>
        <v>MA</v>
      </c>
      <c r="J13" t="str">
        <f t="shared" si="4"/>
        <v>19500927</v>
      </c>
      <c r="K13" t="str">
        <f t="shared" si="5"/>
        <v>GUHEMA19500927</v>
      </c>
      <c r="L13" t="str">
        <f t="shared" si="6"/>
        <v>GUHEMA19500927</v>
      </c>
      <c r="M13" t="str">
        <f t="shared" si="7"/>
        <v>GUILLEN HERNANDEZ MARTHA</v>
      </c>
    </row>
    <row r="14" spans="1:13" x14ac:dyDescent="0.25">
      <c r="A14">
        <v>13</v>
      </c>
      <c r="B14" t="s">
        <v>28</v>
      </c>
      <c r="C14" t="s">
        <v>42</v>
      </c>
      <c r="D14" t="s">
        <v>43</v>
      </c>
      <c r="E14" t="s">
        <v>19</v>
      </c>
      <c r="F14" s="3">
        <v>23801</v>
      </c>
      <c r="G14" t="str">
        <f t="shared" si="1"/>
        <v>GO</v>
      </c>
      <c r="H14" t="str">
        <f t="shared" si="2"/>
        <v>AG</v>
      </c>
      <c r="I14" t="str">
        <f t="shared" si="3"/>
        <v>DO</v>
      </c>
      <c r="J14" t="str">
        <f t="shared" si="4"/>
        <v>19650228</v>
      </c>
      <c r="K14" t="str">
        <f t="shared" si="5"/>
        <v>GOAGDO19650228</v>
      </c>
      <c r="L14" t="str">
        <f t="shared" si="6"/>
        <v>GOAGDO19650228</v>
      </c>
      <c r="M14" t="str">
        <f t="shared" si="7"/>
        <v>GONZALEZ AGUIRRE DORA MARTHA</v>
      </c>
    </row>
    <row r="15" spans="1:13" x14ac:dyDescent="0.25">
      <c r="A15">
        <v>14</v>
      </c>
      <c r="B15" t="s">
        <v>44</v>
      </c>
      <c r="C15" t="s">
        <v>45</v>
      </c>
      <c r="D15" t="s">
        <v>46</v>
      </c>
      <c r="E15" t="s">
        <v>19</v>
      </c>
      <c r="F15" s="3">
        <v>20143</v>
      </c>
      <c r="G15" t="str">
        <f t="shared" si="1"/>
        <v>OC</v>
      </c>
      <c r="H15" t="str">
        <f t="shared" si="2"/>
        <v>SA</v>
      </c>
      <c r="I15" t="str">
        <f t="shared" si="3"/>
        <v>RO</v>
      </c>
      <c r="J15" t="str">
        <f t="shared" si="4"/>
        <v>19550223</v>
      </c>
      <c r="K15" t="str">
        <f t="shared" si="5"/>
        <v>OCSARO19550223</v>
      </c>
      <c r="L15" t="str">
        <f t="shared" si="6"/>
        <v>OCSARO19550223</v>
      </c>
      <c r="M15" t="str">
        <f t="shared" si="7"/>
        <v>OCHOA SALDAÑA RODOLFO</v>
      </c>
    </row>
    <row r="16" spans="1:13" x14ac:dyDescent="0.25">
      <c r="A16">
        <v>15</v>
      </c>
      <c r="B16" t="s">
        <v>48</v>
      </c>
      <c r="C16" t="s">
        <v>49</v>
      </c>
      <c r="D16" t="s">
        <v>50</v>
      </c>
      <c r="E16" t="s">
        <v>19</v>
      </c>
      <c r="F16" s="3">
        <v>22126</v>
      </c>
      <c r="G16" t="str">
        <f t="shared" si="1"/>
        <v>TE</v>
      </c>
      <c r="H16" t="str">
        <f t="shared" si="2"/>
        <v>AG</v>
      </c>
      <c r="I16" t="str">
        <f t="shared" si="3"/>
        <v>RA</v>
      </c>
      <c r="J16" t="str">
        <f t="shared" si="4"/>
        <v>19600729</v>
      </c>
      <c r="K16" t="str">
        <f t="shared" si="5"/>
        <v>TEAGRA19600729</v>
      </c>
      <c r="L16" t="str">
        <f t="shared" si="6"/>
        <v>TEAGRA19600729</v>
      </c>
      <c r="M16" t="str">
        <f t="shared" si="7"/>
        <v>TELLEZ AGUILAR RAQUEL</v>
      </c>
    </row>
    <row r="17" spans="1:13" x14ac:dyDescent="0.25">
      <c r="A17">
        <v>16</v>
      </c>
      <c r="B17" t="s">
        <v>52</v>
      </c>
      <c r="C17" t="s">
        <v>53</v>
      </c>
      <c r="D17" t="s">
        <v>54</v>
      </c>
      <c r="E17" t="s">
        <v>55</v>
      </c>
      <c r="F17" s="3">
        <v>19290</v>
      </c>
      <c r="G17" t="str">
        <f t="shared" si="1"/>
        <v>SA</v>
      </c>
      <c r="H17" t="str">
        <f t="shared" si="2"/>
        <v>SO</v>
      </c>
      <c r="I17" t="str">
        <f t="shared" si="3"/>
        <v>AR</v>
      </c>
      <c r="J17" t="str">
        <f t="shared" si="4"/>
        <v>19521023</v>
      </c>
      <c r="K17" t="str">
        <f t="shared" si="5"/>
        <v>SASOAR19521023</v>
      </c>
      <c r="L17" t="str">
        <f t="shared" si="6"/>
        <v>SASOAR19521023</v>
      </c>
      <c r="M17" t="str">
        <f t="shared" si="7"/>
        <v>SANCHEZ SOLIS ARTURO</v>
      </c>
    </row>
    <row r="18" spans="1:13" x14ac:dyDescent="0.25">
      <c r="A18">
        <v>17</v>
      </c>
      <c r="B18" t="s">
        <v>40</v>
      </c>
      <c r="C18" t="s">
        <v>57</v>
      </c>
      <c r="D18" t="s">
        <v>58</v>
      </c>
      <c r="E18" t="s">
        <v>55</v>
      </c>
      <c r="F18" s="3">
        <v>20974</v>
      </c>
      <c r="G18" t="str">
        <f t="shared" si="1"/>
        <v>HE</v>
      </c>
      <c r="H18" t="str">
        <f t="shared" si="2"/>
        <v>BU</v>
      </c>
      <c r="I18" t="str">
        <f t="shared" si="3"/>
        <v>JA</v>
      </c>
      <c r="J18" t="str">
        <f t="shared" si="4"/>
        <v>1957063</v>
      </c>
      <c r="K18" t="str">
        <f t="shared" si="5"/>
        <v>HEBUJA1957063</v>
      </c>
      <c r="L18" t="str">
        <f t="shared" si="6"/>
        <v>HEBUJA1957063</v>
      </c>
      <c r="M18" t="str">
        <f t="shared" si="7"/>
        <v>HERNANDEZ BUENFIL JACQUELINE</v>
      </c>
    </row>
    <row r="19" spans="1:13" x14ac:dyDescent="0.25">
      <c r="A19">
        <v>18</v>
      </c>
      <c r="B19" t="s">
        <v>59</v>
      </c>
      <c r="C19" t="s">
        <v>60</v>
      </c>
      <c r="D19" t="s">
        <v>61</v>
      </c>
      <c r="E19" t="s">
        <v>55</v>
      </c>
      <c r="F19" s="3">
        <v>20220</v>
      </c>
      <c r="G19" t="str">
        <f t="shared" si="1"/>
        <v>AR</v>
      </c>
      <c r="H19" t="str">
        <f t="shared" si="2"/>
        <v>AC</v>
      </c>
      <c r="I19" t="str">
        <f t="shared" si="3"/>
        <v>HE</v>
      </c>
      <c r="J19" t="str">
        <f t="shared" si="4"/>
        <v>19550511</v>
      </c>
      <c r="K19" t="str">
        <f t="shared" si="5"/>
        <v>ARACHE19550511</v>
      </c>
      <c r="L19" t="str">
        <f t="shared" si="6"/>
        <v>ARACHE19550511</v>
      </c>
      <c r="M19" t="str">
        <f t="shared" si="7"/>
        <v>ARTEAGA ACEVES HECTOR GABRIEL</v>
      </c>
    </row>
    <row r="20" spans="1:13" x14ac:dyDescent="0.25">
      <c r="A20">
        <v>19</v>
      </c>
      <c r="B20" t="s">
        <v>62</v>
      </c>
      <c r="C20" t="s">
        <v>63</v>
      </c>
      <c r="D20" t="s">
        <v>64</v>
      </c>
      <c r="E20" t="s">
        <v>55</v>
      </c>
      <c r="F20" s="3">
        <v>20651</v>
      </c>
      <c r="G20" t="str">
        <f t="shared" si="1"/>
        <v>RO</v>
      </c>
      <c r="H20" t="str">
        <f t="shared" si="2"/>
        <v>MA</v>
      </c>
      <c r="I20" t="str">
        <f t="shared" si="3"/>
        <v>MA</v>
      </c>
      <c r="J20" t="str">
        <f t="shared" si="4"/>
        <v>19560715</v>
      </c>
      <c r="K20" t="str">
        <f t="shared" si="5"/>
        <v>ROMAMA19560715</v>
      </c>
      <c r="L20" t="str">
        <f t="shared" si="6"/>
        <v>ROMAMA19560715</v>
      </c>
      <c r="M20" t="str">
        <f t="shared" si="7"/>
        <v>RODRIGUEZ MARIN MA. DE JESUS LILIA</v>
      </c>
    </row>
    <row r="21" spans="1:13" x14ac:dyDescent="0.25">
      <c r="A21">
        <v>20</v>
      </c>
      <c r="B21" t="s">
        <v>65</v>
      </c>
      <c r="C21" t="s">
        <v>66</v>
      </c>
      <c r="D21" t="s">
        <v>67</v>
      </c>
      <c r="E21" t="s">
        <v>55</v>
      </c>
      <c r="F21" s="3">
        <v>19815</v>
      </c>
      <c r="G21" t="str">
        <f t="shared" si="1"/>
        <v>GA</v>
      </c>
      <c r="H21" t="str">
        <f t="shared" si="2"/>
        <v>RI</v>
      </c>
      <c r="I21" t="str">
        <f t="shared" si="3"/>
        <v>GU</v>
      </c>
      <c r="J21" t="str">
        <f t="shared" si="4"/>
        <v>1954041</v>
      </c>
      <c r="K21" t="str">
        <f t="shared" si="5"/>
        <v>GARIGU1954041</v>
      </c>
      <c r="L21" t="str">
        <f t="shared" si="6"/>
        <v>GARIGU1954041</v>
      </c>
      <c r="M21" t="str">
        <f t="shared" si="7"/>
        <v>GALEANA RIVERA GUSTAVO</v>
      </c>
    </row>
    <row r="22" spans="1:13" x14ac:dyDescent="0.25">
      <c r="A22">
        <v>21</v>
      </c>
      <c r="B22" t="s">
        <v>14</v>
      </c>
      <c r="C22" t="s">
        <v>69</v>
      </c>
      <c r="D22" t="s">
        <v>70</v>
      </c>
      <c r="E22" t="s">
        <v>55</v>
      </c>
      <c r="F22" s="3">
        <v>20999</v>
      </c>
      <c r="G22" t="str">
        <f t="shared" si="1"/>
        <v>RU</v>
      </c>
      <c r="H22" t="str">
        <f t="shared" si="2"/>
        <v>PI</v>
      </c>
      <c r="I22" t="str">
        <f t="shared" si="3"/>
        <v>JU</v>
      </c>
      <c r="J22" t="str">
        <f t="shared" si="4"/>
        <v>19570628</v>
      </c>
      <c r="K22" t="str">
        <f t="shared" si="5"/>
        <v>RUPIJU19570628</v>
      </c>
      <c r="L22" t="str">
        <f t="shared" si="6"/>
        <v>RUPIJU19570628</v>
      </c>
      <c r="M22" t="str">
        <f t="shared" si="7"/>
        <v>RUIZ PIMENTEL JUAN ABRAHAM</v>
      </c>
    </row>
    <row r="23" spans="1:13" x14ac:dyDescent="0.25">
      <c r="A23">
        <v>22</v>
      </c>
      <c r="B23" t="s">
        <v>71</v>
      </c>
      <c r="C23" t="s">
        <v>72</v>
      </c>
      <c r="D23" t="s">
        <v>73</v>
      </c>
      <c r="E23" t="s">
        <v>55</v>
      </c>
      <c r="F23" s="3">
        <v>21038</v>
      </c>
      <c r="G23" t="str">
        <f t="shared" si="1"/>
        <v>CA</v>
      </c>
      <c r="H23" t="str">
        <f t="shared" si="2"/>
        <v>QU</v>
      </c>
      <c r="I23" t="str">
        <f t="shared" si="3"/>
        <v>OC</v>
      </c>
      <c r="J23" t="str">
        <f t="shared" si="4"/>
        <v>1957086</v>
      </c>
      <c r="K23" t="str">
        <f t="shared" si="5"/>
        <v>CAQUOC1957086</v>
      </c>
      <c r="L23" t="str">
        <f t="shared" si="6"/>
        <v>CAQUOC1957086</v>
      </c>
      <c r="M23" t="str">
        <f t="shared" si="7"/>
        <v>CARRETO QUINTANA OCTAVIANO</v>
      </c>
    </row>
    <row r="24" spans="1:13" x14ac:dyDescent="0.25">
      <c r="A24">
        <v>23</v>
      </c>
      <c r="B24" t="s">
        <v>74</v>
      </c>
      <c r="C24" t="s">
        <v>75</v>
      </c>
      <c r="D24" t="s">
        <v>76</v>
      </c>
      <c r="E24" t="s">
        <v>55</v>
      </c>
      <c r="F24" s="3">
        <v>19872</v>
      </c>
      <c r="G24" t="str">
        <f t="shared" si="1"/>
        <v>CA</v>
      </c>
      <c r="H24" t="str">
        <f t="shared" si="2"/>
        <v>CE</v>
      </c>
      <c r="I24" t="str">
        <f t="shared" si="3"/>
        <v>MA</v>
      </c>
      <c r="J24" t="str">
        <f t="shared" si="4"/>
        <v>19540528</v>
      </c>
      <c r="K24" t="str">
        <f t="shared" si="5"/>
        <v>CACEMA19540528</v>
      </c>
      <c r="L24" t="str">
        <f t="shared" si="6"/>
        <v>CACEMA19540528</v>
      </c>
      <c r="M24" t="str">
        <f t="shared" si="7"/>
        <v>CARRANZA CERVANTES MA.CARMEN</v>
      </c>
    </row>
    <row r="25" spans="1:13" x14ac:dyDescent="0.25">
      <c r="A25">
        <v>24</v>
      </c>
      <c r="B25" t="s">
        <v>77</v>
      </c>
      <c r="C25" t="s">
        <v>78</v>
      </c>
      <c r="D25" t="s">
        <v>79</v>
      </c>
      <c r="E25" t="s">
        <v>55</v>
      </c>
      <c r="F25" s="3">
        <v>19277</v>
      </c>
      <c r="G25" t="str">
        <f t="shared" si="1"/>
        <v>QU</v>
      </c>
      <c r="H25" t="str">
        <f t="shared" si="2"/>
        <v>MO</v>
      </c>
      <c r="I25" t="str">
        <f t="shared" si="3"/>
        <v>MA</v>
      </c>
      <c r="J25" t="str">
        <f t="shared" si="4"/>
        <v>19521010</v>
      </c>
      <c r="K25" t="str">
        <f t="shared" si="5"/>
        <v>QUMOMA19521010</v>
      </c>
      <c r="L25" t="str">
        <f t="shared" si="6"/>
        <v>QUMOMA19521010</v>
      </c>
      <c r="M25" t="str">
        <f t="shared" si="7"/>
        <v>QUINTANAR MORENO MARIA DEL ROSARIO</v>
      </c>
    </row>
    <row r="26" spans="1:13" x14ac:dyDescent="0.25">
      <c r="A26">
        <v>25</v>
      </c>
      <c r="B26" t="s">
        <v>80</v>
      </c>
      <c r="C26" t="s">
        <v>81</v>
      </c>
      <c r="D26" t="s">
        <v>82</v>
      </c>
      <c r="E26" t="s">
        <v>55</v>
      </c>
      <c r="F26" s="3">
        <v>21297</v>
      </c>
      <c r="G26" t="str">
        <f t="shared" si="1"/>
        <v>GA</v>
      </c>
      <c r="H26" t="str">
        <f t="shared" si="2"/>
        <v>EC</v>
      </c>
      <c r="I26" t="str">
        <f t="shared" si="3"/>
        <v>RO</v>
      </c>
      <c r="J26" t="str">
        <f t="shared" si="4"/>
        <v>19580422</v>
      </c>
      <c r="K26" t="str">
        <f t="shared" si="5"/>
        <v>GAECRO19580422</v>
      </c>
      <c r="L26" t="str">
        <f t="shared" si="6"/>
        <v>GAECRO19580422</v>
      </c>
      <c r="M26" t="str">
        <f t="shared" si="7"/>
        <v>GARCIA ECHEGOYEN ROSALBA</v>
      </c>
    </row>
    <row r="27" spans="1:13" x14ac:dyDescent="0.25">
      <c r="A27">
        <v>26</v>
      </c>
      <c r="B27" t="s">
        <v>83</v>
      </c>
      <c r="C27" t="s">
        <v>84</v>
      </c>
      <c r="D27" t="s">
        <v>85</v>
      </c>
      <c r="E27" t="s">
        <v>55</v>
      </c>
      <c r="F27" s="3">
        <v>21526</v>
      </c>
      <c r="G27" t="str">
        <f t="shared" si="1"/>
        <v>LU</v>
      </c>
      <c r="H27" t="str">
        <f t="shared" si="2"/>
        <v>FL</v>
      </c>
      <c r="I27" t="str">
        <f t="shared" si="3"/>
        <v>ER</v>
      </c>
      <c r="J27" t="str">
        <f t="shared" si="4"/>
        <v>1958127</v>
      </c>
      <c r="K27" t="str">
        <f t="shared" si="5"/>
        <v>LUFLER1958127</v>
      </c>
      <c r="L27" t="str">
        <f t="shared" si="6"/>
        <v>LUFLER1958127</v>
      </c>
      <c r="M27" t="str">
        <f t="shared" si="7"/>
        <v>LUCAS FLORES ERIKA MAGALLY</v>
      </c>
    </row>
    <row r="28" spans="1:13" x14ac:dyDescent="0.25">
      <c r="A28">
        <v>27</v>
      </c>
      <c r="B28" t="s">
        <v>40</v>
      </c>
      <c r="C28" t="s">
        <v>86</v>
      </c>
      <c r="D28" t="s">
        <v>87</v>
      </c>
      <c r="E28" t="s">
        <v>88</v>
      </c>
      <c r="F28" s="3">
        <v>23364</v>
      </c>
      <c r="G28" t="str">
        <f t="shared" si="1"/>
        <v>HE</v>
      </c>
      <c r="H28" t="str">
        <f t="shared" si="2"/>
        <v>BR</v>
      </c>
      <c r="I28" t="str">
        <f t="shared" si="3"/>
        <v>AR</v>
      </c>
      <c r="J28" t="str">
        <f t="shared" si="4"/>
        <v>19631219</v>
      </c>
      <c r="K28" t="str">
        <f t="shared" si="5"/>
        <v>HEBRAR19631219</v>
      </c>
      <c r="L28" t="str">
        <f t="shared" si="6"/>
        <v>HEBRAR19631219</v>
      </c>
      <c r="M28" t="str">
        <f t="shared" si="7"/>
        <v>HERNANDEZ BRINDIS ARACELI</v>
      </c>
    </row>
    <row r="29" spans="1:13" x14ac:dyDescent="0.25">
      <c r="A29">
        <v>28</v>
      </c>
      <c r="B29" t="s">
        <v>40</v>
      </c>
      <c r="C29" t="s">
        <v>89</v>
      </c>
      <c r="D29" t="s">
        <v>90</v>
      </c>
      <c r="E29" t="s">
        <v>88</v>
      </c>
      <c r="F29" s="3">
        <v>28981</v>
      </c>
      <c r="G29" t="str">
        <f t="shared" si="1"/>
        <v>HE</v>
      </c>
      <c r="H29" t="str">
        <f t="shared" si="2"/>
        <v>OL</v>
      </c>
      <c r="I29" t="str">
        <f t="shared" si="3"/>
        <v>ES</v>
      </c>
      <c r="J29" t="str">
        <f t="shared" si="4"/>
        <v>1979056</v>
      </c>
      <c r="K29" t="str">
        <f t="shared" si="5"/>
        <v>HEOLES1979056</v>
      </c>
      <c r="L29" t="str">
        <f t="shared" si="6"/>
        <v>HEOLES1979056</v>
      </c>
      <c r="M29" t="str">
        <f t="shared" si="7"/>
        <v>HERNANDEZ OLMOS ESPERANZA</v>
      </c>
    </row>
    <row r="30" spans="1:13" x14ac:dyDescent="0.25">
      <c r="A30">
        <v>29</v>
      </c>
      <c r="B30" t="s">
        <v>91</v>
      </c>
      <c r="C30" t="s">
        <v>92</v>
      </c>
      <c r="D30" t="s">
        <v>93</v>
      </c>
      <c r="E30" t="s">
        <v>88</v>
      </c>
      <c r="F30" s="3">
        <v>19247</v>
      </c>
      <c r="G30" t="str">
        <f t="shared" si="1"/>
        <v>RO</v>
      </c>
      <c r="H30" t="str">
        <f t="shared" si="2"/>
        <v>TR</v>
      </c>
      <c r="I30" t="str">
        <f t="shared" si="3"/>
        <v>PE</v>
      </c>
      <c r="J30" t="str">
        <f t="shared" si="4"/>
        <v>19520910</v>
      </c>
      <c r="K30" t="str">
        <f t="shared" si="5"/>
        <v>ROTRPE19520910</v>
      </c>
      <c r="L30" t="str">
        <f t="shared" si="6"/>
        <v>ROTRPE19520910</v>
      </c>
      <c r="M30" t="str">
        <f t="shared" si="7"/>
        <v>ROMAN TRUJILLO PETRA</v>
      </c>
    </row>
    <row r="31" spans="1:13" x14ac:dyDescent="0.25">
      <c r="A31">
        <v>30</v>
      </c>
      <c r="B31" t="s">
        <v>95</v>
      </c>
      <c r="C31" t="s">
        <v>96</v>
      </c>
      <c r="D31" t="s">
        <v>97</v>
      </c>
      <c r="E31" t="s">
        <v>88</v>
      </c>
      <c r="F31" s="3">
        <v>14567</v>
      </c>
      <c r="G31" t="str">
        <f t="shared" si="1"/>
        <v>MU</v>
      </c>
      <c r="H31" t="str">
        <f t="shared" si="2"/>
        <v>GU</v>
      </c>
      <c r="I31" t="str">
        <f t="shared" si="3"/>
        <v>MA</v>
      </c>
      <c r="J31" t="str">
        <f t="shared" si="4"/>
        <v>19391118</v>
      </c>
      <c r="K31" t="str">
        <f t="shared" si="5"/>
        <v>MUGUMA19391118</v>
      </c>
      <c r="L31" t="str">
        <f t="shared" si="6"/>
        <v>MUGUMA19391118</v>
      </c>
      <c r="M31" t="str">
        <f t="shared" si="7"/>
        <v>MUJICA GUTIERREZ MA. DEL PILAR</v>
      </c>
    </row>
    <row r="32" spans="1:13" x14ac:dyDescent="0.25">
      <c r="A32">
        <v>31</v>
      </c>
      <c r="B32" t="s">
        <v>99</v>
      </c>
      <c r="C32" t="s">
        <v>100</v>
      </c>
      <c r="D32" t="s">
        <v>101</v>
      </c>
      <c r="E32" t="s">
        <v>88</v>
      </c>
      <c r="F32" s="3">
        <v>18407</v>
      </c>
      <c r="G32" t="str">
        <f t="shared" si="1"/>
        <v>MU</v>
      </c>
      <c r="H32" t="str">
        <f t="shared" si="2"/>
        <v>GA</v>
      </c>
      <c r="I32" t="str">
        <f t="shared" si="3"/>
        <v>MA</v>
      </c>
      <c r="J32" t="str">
        <f t="shared" si="4"/>
        <v>19500524</v>
      </c>
      <c r="K32" t="str">
        <f t="shared" si="5"/>
        <v>MUGAMA19500524</v>
      </c>
      <c r="L32" t="str">
        <f t="shared" si="6"/>
        <v>MUGAMA19500524</v>
      </c>
      <c r="M32" t="str">
        <f t="shared" si="7"/>
        <v>MUNOZ GALICIA MARIA GUADALUPE</v>
      </c>
    </row>
    <row r="33" spans="1:13" x14ac:dyDescent="0.25">
      <c r="A33">
        <v>32</v>
      </c>
      <c r="B33" t="s">
        <v>37</v>
      </c>
      <c r="C33" t="s">
        <v>102</v>
      </c>
      <c r="D33" t="s">
        <v>103</v>
      </c>
      <c r="E33" t="s">
        <v>88</v>
      </c>
      <c r="F33" s="3">
        <v>19765</v>
      </c>
      <c r="G33" t="str">
        <f t="shared" si="1"/>
        <v>FU</v>
      </c>
      <c r="H33" t="str">
        <f t="shared" si="2"/>
        <v>MA</v>
      </c>
      <c r="I33" t="str">
        <f t="shared" si="3"/>
        <v>GU</v>
      </c>
      <c r="J33" t="str">
        <f t="shared" si="4"/>
        <v>19540210</v>
      </c>
      <c r="K33" t="str">
        <f t="shared" si="5"/>
        <v>FUMAGU19540210</v>
      </c>
      <c r="L33" t="str">
        <f t="shared" si="6"/>
        <v>FUMAGU19540210</v>
      </c>
      <c r="M33" t="str">
        <f t="shared" si="7"/>
        <v>FUENTES MARTINEZ GUADALUPE</v>
      </c>
    </row>
    <row r="34" spans="1:13" x14ac:dyDescent="0.25">
      <c r="A34">
        <v>33</v>
      </c>
      <c r="B34" t="s">
        <v>104</v>
      </c>
      <c r="C34" t="s">
        <v>28</v>
      </c>
      <c r="D34" t="s">
        <v>105</v>
      </c>
      <c r="E34" t="s">
        <v>88</v>
      </c>
      <c r="F34" s="3">
        <v>24100</v>
      </c>
      <c r="G34" t="str">
        <f t="shared" si="1"/>
        <v>CA</v>
      </c>
      <c r="H34" t="str">
        <f t="shared" si="2"/>
        <v>GO</v>
      </c>
      <c r="I34" t="str">
        <f t="shared" si="3"/>
        <v>EL</v>
      </c>
      <c r="J34" t="str">
        <f t="shared" si="4"/>
        <v>19651224</v>
      </c>
      <c r="K34" t="str">
        <f t="shared" si="5"/>
        <v>CAGOEL19651224</v>
      </c>
      <c r="L34" t="str">
        <f t="shared" si="6"/>
        <v>CAGOEL19651224</v>
      </c>
      <c r="M34" t="str">
        <f t="shared" si="7"/>
        <v>CARRASCO GONZALEZ ELIZABETH</v>
      </c>
    </row>
    <row r="35" spans="1:13" x14ac:dyDescent="0.25">
      <c r="A35">
        <v>34</v>
      </c>
      <c r="B35" t="s">
        <v>107</v>
      </c>
      <c r="C35" t="s">
        <v>108</v>
      </c>
      <c r="D35" t="s">
        <v>103</v>
      </c>
      <c r="E35" t="s">
        <v>88</v>
      </c>
      <c r="F35" s="3">
        <v>23251</v>
      </c>
      <c r="G35" t="str">
        <f t="shared" si="1"/>
        <v>CA</v>
      </c>
      <c r="H35" t="str">
        <f t="shared" si="2"/>
        <v>RO</v>
      </c>
      <c r="I35" t="str">
        <f t="shared" si="3"/>
        <v>GU</v>
      </c>
      <c r="J35" t="str">
        <f t="shared" si="4"/>
        <v>19630828</v>
      </c>
      <c r="K35" t="str">
        <f t="shared" si="5"/>
        <v>CAROGU19630828</v>
      </c>
      <c r="L35" t="str">
        <f t="shared" si="6"/>
        <v>CAROGU19630828</v>
      </c>
      <c r="M35" t="str">
        <f t="shared" si="7"/>
        <v>CARRILLO ROJAS GUADALUPE</v>
      </c>
    </row>
    <row r="36" spans="1:13" x14ac:dyDescent="0.25">
      <c r="A36">
        <v>35</v>
      </c>
      <c r="B36" t="s">
        <v>110</v>
      </c>
      <c r="C36" t="s">
        <v>111</v>
      </c>
      <c r="D36" t="s">
        <v>112</v>
      </c>
      <c r="E36" t="s">
        <v>88</v>
      </c>
      <c r="F36" s="3">
        <v>25073</v>
      </c>
      <c r="G36" t="str">
        <f t="shared" si="1"/>
        <v>BR</v>
      </c>
      <c r="H36" t="str">
        <f t="shared" si="2"/>
        <v>GO</v>
      </c>
      <c r="I36" t="str">
        <f t="shared" si="3"/>
        <v>ES</v>
      </c>
      <c r="J36" t="str">
        <f t="shared" si="4"/>
        <v>19680823</v>
      </c>
      <c r="K36" t="str">
        <f t="shared" si="5"/>
        <v>BRGOES19680823</v>
      </c>
      <c r="L36" t="str">
        <f t="shared" si="6"/>
        <v>BRGOES19680823</v>
      </c>
      <c r="M36" t="str">
        <f t="shared" si="7"/>
        <v>BRAMBILA GOMEZ ESTHER</v>
      </c>
    </row>
    <row r="37" spans="1:13" x14ac:dyDescent="0.25">
      <c r="A37">
        <v>36</v>
      </c>
      <c r="B37" t="s">
        <v>113</v>
      </c>
      <c r="C37" t="s">
        <v>114</v>
      </c>
      <c r="D37" t="s">
        <v>115</v>
      </c>
      <c r="E37" t="s">
        <v>88</v>
      </c>
      <c r="F37" s="3">
        <v>27176</v>
      </c>
      <c r="G37" t="str">
        <f t="shared" si="1"/>
        <v>BA</v>
      </c>
      <c r="H37" t="str">
        <f t="shared" si="2"/>
        <v>MA</v>
      </c>
      <c r="I37" t="str">
        <f t="shared" si="3"/>
        <v>YE</v>
      </c>
      <c r="J37" t="str">
        <f t="shared" si="4"/>
        <v>19740527</v>
      </c>
      <c r="K37" t="str">
        <f t="shared" si="5"/>
        <v>BAMAYE19740527</v>
      </c>
      <c r="L37" t="str">
        <f t="shared" si="6"/>
        <v>BAMAYE19740527</v>
      </c>
      <c r="M37" t="str">
        <f t="shared" si="7"/>
        <v>BADILLO MALVAEZ YEIMY</v>
      </c>
    </row>
    <row r="38" spans="1:13" x14ac:dyDescent="0.25">
      <c r="A38">
        <v>37</v>
      </c>
      <c r="B38" t="s">
        <v>116</v>
      </c>
      <c r="C38" t="s">
        <v>117</v>
      </c>
      <c r="D38" t="s">
        <v>35</v>
      </c>
      <c r="E38" t="s">
        <v>88</v>
      </c>
      <c r="F38" s="3">
        <v>25201</v>
      </c>
      <c r="G38" t="str">
        <f t="shared" si="1"/>
        <v>YA</v>
      </c>
      <c r="H38" t="str">
        <f t="shared" si="2"/>
        <v>QU</v>
      </c>
      <c r="I38" t="str">
        <f t="shared" si="3"/>
        <v>AL</v>
      </c>
      <c r="J38" t="str">
        <f t="shared" si="4"/>
        <v>19681229</v>
      </c>
      <c r="K38" t="str">
        <f t="shared" si="5"/>
        <v>YAQUAL19681229</v>
      </c>
      <c r="L38" t="str">
        <f t="shared" si="6"/>
        <v>YAQUAL19681229</v>
      </c>
      <c r="M38" t="str">
        <f t="shared" si="7"/>
        <v>YAÑEZ QUEZADA ALBERTO</v>
      </c>
    </row>
    <row r="39" spans="1:13" x14ac:dyDescent="0.25">
      <c r="A39">
        <v>38</v>
      </c>
      <c r="B39" t="s">
        <v>40</v>
      </c>
      <c r="C39" t="s">
        <v>102</v>
      </c>
      <c r="D39" t="s">
        <v>120</v>
      </c>
      <c r="E39" t="s">
        <v>118</v>
      </c>
      <c r="F39" s="3">
        <v>26703</v>
      </c>
      <c r="G39" t="str">
        <f t="shared" si="1"/>
        <v>HE</v>
      </c>
      <c r="H39" t="str">
        <f t="shared" si="2"/>
        <v>MA</v>
      </c>
      <c r="I39" t="str">
        <f t="shared" si="3"/>
        <v>AN</v>
      </c>
      <c r="J39" t="str">
        <f t="shared" si="4"/>
        <v>1973028</v>
      </c>
      <c r="K39" t="str">
        <f t="shared" si="5"/>
        <v>HEMAAN1973028</v>
      </c>
      <c r="L39" t="str">
        <f t="shared" si="6"/>
        <v>HEMAAN1973028</v>
      </c>
      <c r="M39" t="str">
        <f t="shared" si="7"/>
        <v>HERNANDEZ MARTINEZ ANA MARIA</v>
      </c>
    </row>
    <row r="40" spans="1:13" x14ac:dyDescent="0.25">
      <c r="A40">
        <v>39</v>
      </c>
      <c r="B40" t="s">
        <v>121</v>
      </c>
      <c r="C40" t="s">
        <v>102</v>
      </c>
      <c r="D40" t="s">
        <v>122</v>
      </c>
      <c r="E40" t="s">
        <v>118</v>
      </c>
      <c r="F40" s="3">
        <v>28498</v>
      </c>
      <c r="G40" t="str">
        <f t="shared" si="1"/>
        <v>GU</v>
      </c>
      <c r="H40" t="str">
        <f t="shared" si="2"/>
        <v>MA</v>
      </c>
      <c r="I40" t="str">
        <f t="shared" si="3"/>
        <v>IR</v>
      </c>
      <c r="J40" t="str">
        <f t="shared" si="4"/>
        <v>1978018</v>
      </c>
      <c r="K40" t="str">
        <f t="shared" si="5"/>
        <v>GUMAIR1978018</v>
      </c>
      <c r="L40" t="str">
        <f t="shared" si="6"/>
        <v>GUMAIR1978018</v>
      </c>
      <c r="M40" t="str">
        <f t="shared" si="7"/>
        <v>GUZMAN MARTINEZ IRMA</v>
      </c>
    </row>
    <row r="41" spans="1:13" x14ac:dyDescent="0.25">
      <c r="A41">
        <v>40</v>
      </c>
      <c r="B41" t="s">
        <v>123</v>
      </c>
      <c r="C41" t="s">
        <v>40</v>
      </c>
      <c r="D41" t="s">
        <v>124</v>
      </c>
      <c r="E41" t="s">
        <v>118</v>
      </c>
      <c r="F41" s="3">
        <v>23997</v>
      </c>
      <c r="G41" t="str">
        <f t="shared" si="1"/>
        <v>OR</v>
      </c>
      <c r="H41" t="str">
        <f t="shared" si="2"/>
        <v>HE</v>
      </c>
      <c r="I41" t="str">
        <f t="shared" si="3"/>
        <v>ED</v>
      </c>
      <c r="J41" t="str">
        <f t="shared" si="4"/>
        <v>19650912</v>
      </c>
      <c r="K41" t="str">
        <f t="shared" si="5"/>
        <v>ORHEED19650912</v>
      </c>
      <c r="L41" t="str">
        <f t="shared" si="6"/>
        <v>ORHEED19650912</v>
      </c>
      <c r="M41" t="str">
        <f t="shared" si="7"/>
        <v>ORTIZ HERNANDEZ EDGAR</v>
      </c>
    </row>
    <row r="42" spans="1:13" x14ac:dyDescent="0.25">
      <c r="A42">
        <v>41</v>
      </c>
      <c r="B42" t="s">
        <v>125</v>
      </c>
      <c r="C42" t="s">
        <v>126</v>
      </c>
      <c r="D42" t="s">
        <v>127</v>
      </c>
      <c r="E42" t="s">
        <v>118</v>
      </c>
      <c r="F42" s="3">
        <v>7406</v>
      </c>
      <c r="G42" t="str">
        <f t="shared" si="1"/>
        <v>AN</v>
      </c>
      <c r="H42" t="str">
        <f t="shared" si="2"/>
        <v>CR</v>
      </c>
      <c r="I42" t="str">
        <f t="shared" si="3"/>
        <v>VE</v>
      </c>
      <c r="J42" t="str">
        <f t="shared" si="4"/>
        <v>19200410</v>
      </c>
      <c r="K42" t="str">
        <f t="shared" si="5"/>
        <v>ANCRVE19200410</v>
      </c>
      <c r="L42" t="str">
        <f t="shared" si="6"/>
        <v>ANCRVE19200410</v>
      </c>
      <c r="M42" t="str">
        <f t="shared" si="7"/>
        <v>ANGELES CRUZ VERONICA</v>
      </c>
    </row>
    <row r="43" spans="1:13" x14ac:dyDescent="0.25">
      <c r="A43">
        <v>42</v>
      </c>
      <c r="B43" t="s">
        <v>102</v>
      </c>
      <c r="C43" t="s">
        <v>102</v>
      </c>
      <c r="D43" t="s">
        <v>128</v>
      </c>
      <c r="E43" t="s">
        <v>118</v>
      </c>
      <c r="F43" s="3">
        <v>23976</v>
      </c>
      <c r="G43" t="str">
        <f t="shared" si="1"/>
        <v>MA</v>
      </c>
      <c r="H43" t="str">
        <f t="shared" si="2"/>
        <v>MA</v>
      </c>
      <c r="I43" t="str">
        <f t="shared" si="3"/>
        <v>YO</v>
      </c>
      <c r="J43" t="str">
        <f t="shared" si="4"/>
        <v>19650822</v>
      </c>
      <c r="K43" t="str">
        <f t="shared" si="5"/>
        <v>MAMAYO19650822</v>
      </c>
      <c r="L43" t="str">
        <f t="shared" si="6"/>
        <v>MAMAYO19650822</v>
      </c>
      <c r="M43" t="str">
        <f t="shared" si="7"/>
        <v>MARTINEZ MARTINEZ YOLANDA</v>
      </c>
    </row>
    <row r="44" spans="1:13" x14ac:dyDescent="0.25">
      <c r="A44">
        <v>43</v>
      </c>
      <c r="B44" t="s">
        <v>40</v>
      </c>
      <c r="C44" t="s">
        <v>129</v>
      </c>
      <c r="D44" t="s">
        <v>54</v>
      </c>
      <c r="E44" t="s">
        <v>118</v>
      </c>
      <c r="F44" s="3">
        <v>21517</v>
      </c>
      <c r="G44" t="str">
        <f t="shared" si="1"/>
        <v>HE</v>
      </c>
      <c r="H44" t="str">
        <f t="shared" si="2"/>
        <v>VI</v>
      </c>
      <c r="I44" t="str">
        <f t="shared" si="3"/>
        <v>AR</v>
      </c>
      <c r="J44" t="str">
        <f t="shared" si="4"/>
        <v>19581128</v>
      </c>
      <c r="K44" t="str">
        <f t="shared" si="5"/>
        <v>HEVIAR19581128</v>
      </c>
      <c r="L44" t="str">
        <f t="shared" si="6"/>
        <v>HEVIAR19581128</v>
      </c>
      <c r="M44" t="str">
        <f t="shared" si="7"/>
        <v>HERNANDEZ VILLEDA ARTURO</v>
      </c>
    </row>
    <row r="45" spans="1:13" x14ac:dyDescent="0.25">
      <c r="A45">
        <v>44</v>
      </c>
      <c r="B45" t="s">
        <v>126</v>
      </c>
      <c r="C45" t="s">
        <v>130</v>
      </c>
      <c r="D45" t="s">
        <v>131</v>
      </c>
      <c r="E45" t="s">
        <v>118</v>
      </c>
      <c r="F45" s="3">
        <v>27872</v>
      </c>
      <c r="G45" t="str">
        <f t="shared" si="1"/>
        <v>CR</v>
      </c>
      <c r="H45" t="str">
        <f t="shared" si="2"/>
        <v>LO</v>
      </c>
      <c r="I45" t="str">
        <f t="shared" si="3"/>
        <v>XO</v>
      </c>
      <c r="J45" t="str">
        <f t="shared" si="4"/>
        <v>19760422</v>
      </c>
      <c r="K45" t="str">
        <f t="shared" si="5"/>
        <v>CRLOXO19760422</v>
      </c>
      <c r="L45" t="str">
        <f t="shared" si="6"/>
        <v>CRLOXO19760422</v>
      </c>
      <c r="M45" t="str">
        <f t="shared" si="7"/>
        <v>CRUZ LOPEZ XOCHITL</v>
      </c>
    </row>
    <row r="46" spans="1:13" x14ac:dyDescent="0.25">
      <c r="A46">
        <v>45</v>
      </c>
      <c r="B46" t="s">
        <v>59</v>
      </c>
      <c r="C46" t="s">
        <v>133</v>
      </c>
      <c r="D46" t="s">
        <v>54</v>
      </c>
      <c r="E46" t="s">
        <v>134</v>
      </c>
      <c r="F46" s="3">
        <v>26363</v>
      </c>
      <c r="G46" t="str">
        <f t="shared" si="1"/>
        <v>AR</v>
      </c>
      <c r="H46" t="str">
        <f t="shared" si="2"/>
        <v>RE</v>
      </c>
      <c r="I46" t="str">
        <f t="shared" si="3"/>
        <v>AR</v>
      </c>
      <c r="J46" t="str">
        <f t="shared" si="4"/>
        <v>1972035</v>
      </c>
      <c r="K46" t="str">
        <f t="shared" si="5"/>
        <v>ARREAR1972035</v>
      </c>
      <c r="L46" t="str">
        <f t="shared" si="6"/>
        <v>ARREAR1972035</v>
      </c>
      <c r="M46" t="str">
        <f t="shared" si="7"/>
        <v>ARTEAGA RENE ARTURO</v>
      </c>
    </row>
    <row r="47" spans="1:13" x14ac:dyDescent="0.25">
      <c r="A47">
        <v>46</v>
      </c>
      <c r="B47" t="s">
        <v>135</v>
      </c>
      <c r="C47" t="s">
        <v>135</v>
      </c>
      <c r="D47" t="s">
        <v>136</v>
      </c>
      <c r="E47" t="s">
        <v>134</v>
      </c>
      <c r="F47" s="3">
        <v>29572</v>
      </c>
      <c r="G47" t="str">
        <f t="shared" si="1"/>
        <v>OR</v>
      </c>
      <c r="H47" t="str">
        <f t="shared" si="2"/>
        <v>OR</v>
      </c>
      <c r="I47" t="str">
        <f t="shared" si="3"/>
        <v>LU</v>
      </c>
      <c r="J47" t="str">
        <f t="shared" si="4"/>
        <v>19801217</v>
      </c>
      <c r="K47" t="str">
        <f t="shared" si="5"/>
        <v>ORORLU19801217</v>
      </c>
      <c r="L47" t="str">
        <f t="shared" si="6"/>
        <v>ORORLU19801217</v>
      </c>
      <c r="M47" t="str">
        <f t="shared" si="7"/>
        <v>ORTEGA ORTEGA LUIS EDGAR</v>
      </c>
    </row>
    <row r="48" spans="1:13" x14ac:dyDescent="0.25">
      <c r="A48">
        <v>47</v>
      </c>
      <c r="B48" t="s">
        <v>102</v>
      </c>
      <c r="C48" t="s">
        <v>137</v>
      </c>
      <c r="D48" t="s">
        <v>122</v>
      </c>
      <c r="E48" t="s">
        <v>134</v>
      </c>
      <c r="F48" s="3">
        <v>31784</v>
      </c>
      <c r="G48" t="str">
        <f t="shared" si="1"/>
        <v>MA</v>
      </c>
      <c r="H48" t="str">
        <f t="shared" si="2"/>
        <v>QU</v>
      </c>
      <c r="I48" t="str">
        <f t="shared" si="3"/>
        <v>IR</v>
      </c>
      <c r="J48" t="str">
        <f t="shared" si="4"/>
        <v>1987017</v>
      </c>
      <c r="K48" t="str">
        <f t="shared" si="5"/>
        <v>MAQUIR1987017</v>
      </c>
      <c r="L48" t="str">
        <f t="shared" si="6"/>
        <v>MAQUIR1987017</v>
      </c>
      <c r="M48" t="str">
        <f t="shared" si="7"/>
        <v>MARTINEZ QUIÑONEZ IRMA</v>
      </c>
    </row>
    <row r="49" spans="1:13" x14ac:dyDescent="0.25">
      <c r="A49">
        <v>48</v>
      </c>
      <c r="B49" t="s">
        <v>139</v>
      </c>
      <c r="C49" t="s">
        <v>107</v>
      </c>
      <c r="D49" t="s">
        <v>140</v>
      </c>
      <c r="E49" t="s">
        <v>134</v>
      </c>
      <c r="F49" s="3">
        <v>29623</v>
      </c>
      <c r="G49" t="str">
        <f t="shared" si="1"/>
        <v>MO</v>
      </c>
      <c r="H49" t="str">
        <f t="shared" si="2"/>
        <v>CA</v>
      </c>
      <c r="I49" t="str">
        <f t="shared" si="3"/>
        <v>MA</v>
      </c>
      <c r="J49" t="str">
        <f t="shared" si="4"/>
        <v>1981026</v>
      </c>
      <c r="K49" t="str">
        <f t="shared" si="5"/>
        <v>MOCAMA1981026</v>
      </c>
      <c r="L49" t="str">
        <f t="shared" si="6"/>
        <v>MOCAMA1981026</v>
      </c>
      <c r="M49" t="str">
        <f t="shared" si="7"/>
        <v>MONTERO CARRILLO MARTHA BEATRIZ</v>
      </c>
    </row>
    <row r="50" spans="1:13" x14ac:dyDescent="0.25">
      <c r="A50">
        <v>49</v>
      </c>
      <c r="B50" t="s">
        <v>52</v>
      </c>
      <c r="C50" t="s">
        <v>141</v>
      </c>
      <c r="D50" t="s">
        <v>142</v>
      </c>
      <c r="E50" t="s">
        <v>143</v>
      </c>
      <c r="F50" s="3">
        <v>21501</v>
      </c>
      <c r="G50" t="str">
        <f t="shared" si="1"/>
        <v>SA</v>
      </c>
      <c r="H50" t="str">
        <f t="shared" si="2"/>
        <v>GR</v>
      </c>
      <c r="I50" t="str">
        <f t="shared" si="3"/>
        <v>MA</v>
      </c>
      <c r="J50" t="str">
        <f t="shared" si="4"/>
        <v>19581112</v>
      </c>
      <c r="K50" t="str">
        <f t="shared" si="5"/>
        <v>SAGRMA19581112</v>
      </c>
      <c r="L50" t="str">
        <f t="shared" si="6"/>
        <v>SAGRMA19581112</v>
      </c>
      <c r="M50" t="str">
        <f t="shared" si="7"/>
        <v>SANCHEZ GRANADOS MARICELA</v>
      </c>
    </row>
    <row r="51" spans="1:13" x14ac:dyDescent="0.25">
      <c r="A51">
        <v>50</v>
      </c>
      <c r="B51" t="s">
        <v>144</v>
      </c>
      <c r="C51" t="s">
        <v>145</v>
      </c>
      <c r="D51" t="s">
        <v>146</v>
      </c>
      <c r="E51" t="s">
        <v>143</v>
      </c>
      <c r="F51" s="3">
        <v>28457</v>
      </c>
      <c r="G51" t="str">
        <f t="shared" si="1"/>
        <v>AM</v>
      </c>
      <c r="H51" t="str">
        <f t="shared" si="2"/>
        <v>CA</v>
      </c>
      <c r="I51" t="str">
        <f t="shared" si="3"/>
        <v>MA</v>
      </c>
      <c r="J51" t="str">
        <f t="shared" si="4"/>
        <v>19771128</v>
      </c>
      <c r="K51" t="str">
        <f t="shared" si="5"/>
        <v>AMCAMA19771128</v>
      </c>
      <c r="L51" t="str">
        <f t="shared" si="6"/>
        <v>AMCAMA19771128</v>
      </c>
      <c r="M51" t="str">
        <f t="shared" si="7"/>
        <v>AMARO CADENA MARTHA ELVA</v>
      </c>
    </row>
    <row r="52" spans="1:13" x14ac:dyDescent="0.25">
      <c r="A52">
        <v>51</v>
      </c>
      <c r="B52" t="s">
        <v>148</v>
      </c>
      <c r="C52" t="s">
        <v>7</v>
      </c>
      <c r="D52" t="s">
        <v>50</v>
      </c>
      <c r="E52" t="s">
        <v>143</v>
      </c>
      <c r="F52" s="3">
        <v>20381</v>
      </c>
      <c r="G52" t="str">
        <f t="shared" si="1"/>
        <v>PE</v>
      </c>
      <c r="H52" t="str">
        <f t="shared" si="2"/>
        <v>RA</v>
      </c>
      <c r="I52" t="str">
        <f t="shared" si="3"/>
        <v>RA</v>
      </c>
      <c r="J52" t="str">
        <f t="shared" si="4"/>
        <v>19551019</v>
      </c>
      <c r="K52" t="str">
        <f t="shared" si="5"/>
        <v>PERARA19551019</v>
      </c>
      <c r="L52" t="str">
        <f t="shared" si="6"/>
        <v>PERARA19551019</v>
      </c>
      <c r="M52" t="str">
        <f t="shared" si="7"/>
        <v>PEREZ RAMIREZ RAQUEL</v>
      </c>
    </row>
    <row r="53" spans="1:13" x14ac:dyDescent="0.25">
      <c r="A53">
        <v>52</v>
      </c>
      <c r="B53" t="s">
        <v>149</v>
      </c>
      <c r="C53" t="s">
        <v>63</v>
      </c>
      <c r="D53" t="s">
        <v>150</v>
      </c>
      <c r="E53" t="s">
        <v>143</v>
      </c>
      <c r="F53" s="3">
        <v>23587</v>
      </c>
      <c r="G53" t="str">
        <f t="shared" si="1"/>
        <v>MA</v>
      </c>
      <c r="H53" t="str">
        <f t="shared" si="2"/>
        <v>MA</v>
      </c>
      <c r="I53" t="str">
        <f t="shared" si="3"/>
        <v>IR</v>
      </c>
      <c r="J53" t="str">
        <f t="shared" si="4"/>
        <v>19640729</v>
      </c>
      <c r="K53" t="str">
        <f t="shared" si="5"/>
        <v>MAMAIR19640729</v>
      </c>
      <c r="L53" t="str">
        <f t="shared" si="6"/>
        <v>MAMAIR19640729</v>
      </c>
      <c r="M53" t="str">
        <f t="shared" si="7"/>
        <v>MAGAÑA MARIN IRMA LUZ</v>
      </c>
    </row>
    <row r="54" spans="1:13" x14ac:dyDescent="0.25">
      <c r="A54">
        <v>53</v>
      </c>
      <c r="B54" t="s">
        <v>102</v>
      </c>
      <c r="C54" t="s">
        <v>31</v>
      </c>
      <c r="D54" t="s">
        <v>151</v>
      </c>
      <c r="E54" t="s">
        <v>143</v>
      </c>
      <c r="F54" s="3">
        <v>21054</v>
      </c>
      <c r="G54" t="str">
        <f t="shared" si="1"/>
        <v>MA</v>
      </c>
      <c r="H54" t="str">
        <f t="shared" si="2"/>
        <v>TO</v>
      </c>
      <c r="I54" t="str">
        <f t="shared" si="3"/>
        <v>MA</v>
      </c>
      <c r="J54" t="str">
        <f t="shared" si="4"/>
        <v>19570822</v>
      </c>
      <c r="K54" t="str">
        <f t="shared" si="5"/>
        <v>MATOMA19570822</v>
      </c>
      <c r="L54" t="str">
        <f t="shared" si="6"/>
        <v>MATOMA19570822</v>
      </c>
      <c r="M54" t="str">
        <f t="shared" si="7"/>
        <v>MARTINEZ TORRES MA. DEL CARMEN</v>
      </c>
    </row>
    <row r="55" spans="1:13" x14ac:dyDescent="0.25">
      <c r="A55">
        <v>54</v>
      </c>
      <c r="B55" t="s">
        <v>152</v>
      </c>
      <c r="C55" t="s">
        <v>153</v>
      </c>
      <c r="D55" t="s">
        <v>154</v>
      </c>
      <c r="E55" t="s">
        <v>143</v>
      </c>
      <c r="F55" s="3">
        <v>21229</v>
      </c>
      <c r="G55" t="str">
        <f t="shared" si="1"/>
        <v>LU</v>
      </c>
      <c r="H55" t="str">
        <f t="shared" si="2"/>
        <v>MO</v>
      </c>
      <c r="I55" t="str">
        <f t="shared" si="3"/>
        <v>AR</v>
      </c>
      <c r="J55" t="str">
        <f t="shared" si="4"/>
        <v>19580213</v>
      </c>
      <c r="K55" t="str">
        <f t="shared" si="5"/>
        <v>LUMOAR19580213</v>
      </c>
      <c r="L55" t="str">
        <f t="shared" si="6"/>
        <v>LUMOAR19580213</v>
      </c>
      <c r="M55" t="str">
        <f t="shared" si="7"/>
        <v>LUNA MONTES ARTEMIA</v>
      </c>
    </row>
    <row r="56" spans="1:13" x14ac:dyDescent="0.25">
      <c r="A56">
        <v>55</v>
      </c>
      <c r="B56" t="s">
        <v>156</v>
      </c>
      <c r="C56" t="s">
        <v>96</v>
      </c>
      <c r="D56" t="s">
        <v>41</v>
      </c>
      <c r="E56" t="s">
        <v>143</v>
      </c>
      <c r="F56" s="3">
        <v>20609</v>
      </c>
      <c r="G56" t="str">
        <f t="shared" si="1"/>
        <v>ES</v>
      </c>
      <c r="H56" t="str">
        <f t="shared" si="2"/>
        <v>GU</v>
      </c>
      <c r="I56" t="str">
        <f t="shared" si="3"/>
        <v>MA</v>
      </c>
      <c r="J56" t="str">
        <f t="shared" si="4"/>
        <v>1956063</v>
      </c>
      <c r="K56" t="str">
        <f t="shared" si="5"/>
        <v>ESGUMA1956063</v>
      </c>
      <c r="L56" t="str">
        <f t="shared" si="6"/>
        <v>ESGUMA1956063</v>
      </c>
      <c r="M56" t="str">
        <f t="shared" si="7"/>
        <v>ESCAMILLA GUTIERREZ MARTHA</v>
      </c>
    </row>
    <row r="57" spans="1:13" x14ac:dyDescent="0.25">
      <c r="A57">
        <v>56</v>
      </c>
      <c r="B57" t="s">
        <v>157</v>
      </c>
      <c r="C57" t="s">
        <v>158</v>
      </c>
      <c r="D57" t="s">
        <v>159</v>
      </c>
      <c r="E57" t="s">
        <v>143</v>
      </c>
      <c r="F57" s="3">
        <v>19094</v>
      </c>
      <c r="G57" t="str">
        <f t="shared" si="1"/>
        <v>CA</v>
      </c>
      <c r="H57" t="str">
        <f t="shared" si="2"/>
        <v>CO</v>
      </c>
      <c r="I57" t="str">
        <f t="shared" si="3"/>
        <v>CA</v>
      </c>
      <c r="J57" t="str">
        <f t="shared" si="4"/>
        <v>19520410</v>
      </c>
      <c r="K57" t="str">
        <f t="shared" si="5"/>
        <v>CACOCA19520410</v>
      </c>
      <c r="L57" t="str">
        <f t="shared" si="6"/>
        <v>CACOCA19520410</v>
      </c>
      <c r="M57" t="str">
        <f t="shared" si="7"/>
        <v>CAMPOS CONTRERAS CARLOS</v>
      </c>
    </row>
    <row r="58" spans="1:13" x14ac:dyDescent="0.25">
      <c r="A58">
        <v>57</v>
      </c>
      <c r="B58" t="s">
        <v>161</v>
      </c>
      <c r="C58" t="s">
        <v>162</v>
      </c>
      <c r="D58" t="s">
        <v>12</v>
      </c>
      <c r="E58" t="s">
        <v>143</v>
      </c>
      <c r="F58" s="3">
        <v>18436</v>
      </c>
      <c r="G58" t="str">
        <f t="shared" si="1"/>
        <v>ES</v>
      </c>
      <c r="H58" t="str">
        <f t="shared" si="2"/>
        <v>VA</v>
      </c>
      <c r="I58" t="str">
        <f t="shared" si="3"/>
        <v>JO</v>
      </c>
      <c r="J58" t="str">
        <f t="shared" si="4"/>
        <v>19500622</v>
      </c>
      <c r="K58" t="str">
        <f t="shared" si="5"/>
        <v>ESVAJO19500622</v>
      </c>
      <c r="L58" t="str">
        <f t="shared" si="6"/>
        <v>ESVAJO19500622</v>
      </c>
      <c r="M58" t="str">
        <f t="shared" si="7"/>
        <v>ESPINO VARGAS JOSE LUIS</v>
      </c>
    </row>
    <row r="59" spans="1:13" x14ac:dyDescent="0.25">
      <c r="A59">
        <v>58</v>
      </c>
      <c r="B59" t="s">
        <v>164</v>
      </c>
      <c r="C59" t="s">
        <v>102</v>
      </c>
      <c r="D59" t="s">
        <v>165</v>
      </c>
      <c r="E59" t="s">
        <v>143</v>
      </c>
      <c r="F59" s="3">
        <v>19171</v>
      </c>
      <c r="G59" t="str">
        <f t="shared" si="1"/>
        <v>GU</v>
      </c>
      <c r="H59" t="str">
        <f t="shared" si="2"/>
        <v>MA</v>
      </c>
      <c r="I59" t="str">
        <f t="shared" si="3"/>
        <v>PA</v>
      </c>
      <c r="J59" t="str">
        <f t="shared" si="4"/>
        <v>19520626</v>
      </c>
      <c r="K59" t="str">
        <f t="shared" si="5"/>
        <v>GUMAPA19520626</v>
      </c>
      <c r="L59" t="str">
        <f t="shared" si="6"/>
        <v>GUMAPA19520626</v>
      </c>
      <c r="M59" t="str">
        <f t="shared" si="7"/>
        <v>GUERRERO MARTINEZ PATRICIA</v>
      </c>
    </row>
    <row r="60" spans="1:13" x14ac:dyDescent="0.25">
      <c r="A60">
        <v>59</v>
      </c>
      <c r="B60" t="s">
        <v>166</v>
      </c>
      <c r="C60" t="s">
        <v>167</v>
      </c>
      <c r="D60" t="s">
        <v>168</v>
      </c>
      <c r="E60" t="s">
        <v>143</v>
      </c>
      <c r="F60" s="3">
        <v>23060</v>
      </c>
      <c r="G60" t="str">
        <f t="shared" si="1"/>
        <v>LE</v>
      </c>
      <c r="H60" t="str">
        <f t="shared" si="2"/>
        <v>VI</v>
      </c>
      <c r="I60" t="str">
        <f t="shared" si="3"/>
        <v>EM</v>
      </c>
      <c r="J60" t="str">
        <f t="shared" si="4"/>
        <v>19630218</v>
      </c>
      <c r="K60" t="str">
        <f t="shared" si="5"/>
        <v>LEVIEM19630218</v>
      </c>
      <c r="L60" t="str">
        <f t="shared" si="6"/>
        <v>LEVIEM19630218</v>
      </c>
      <c r="M60" t="str">
        <f t="shared" si="7"/>
        <v>LEON VIGUERAS EMIGDIA</v>
      </c>
    </row>
    <row r="61" spans="1:13" x14ac:dyDescent="0.25">
      <c r="A61">
        <v>60</v>
      </c>
      <c r="B61" t="s">
        <v>28</v>
      </c>
      <c r="C61" t="s">
        <v>7</v>
      </c>
      <c r="D61" t="s">
        <v>170</v>
      </c>
      <c r="E61" t="s">
        <v>143</v>
      </c>
      <c r="F61" s="3">
        <v>16081</v>
      </c>
      <c r="G61" t="str">
        <f t="shared" si="1"/>
        <v>GO</v>
      </c>
      <c r="H61" t="str">
        <f t="shared" si="2"/>
        <v>RA</v>
      </c>
      <c r="I61" t="str">
        <f t="shared" si="3"/>
        <v>AP</v>
      </c>
      <c r="J61" t="str">
        <f t="shared" si="4"/>
        <v>19440110</v>
      </c>
      <c r="K61" t="str">
        <f t="shared" si="5"/>
        <v>GORAAP19440110</v>
      </c>
      <c r="L61" t="str">
        <f t="shared" si="6"/>
        <v>GORAAP19440110</v>
      </c>
      <c r="M61" t="str">
        <f t="shared" si="7"/>
        <v>GONZALEZ RAMIREZ APOLONIA ROSA</v>
      </c>
    </row>
    <row r="62" spans="1:13" x14ac:dyDescent="0.25">
      <c r="A62">
        <v>61</v>
      </c>
      <c r="B62" t="s">
        <v>62</v>
      </c>
      <c r="C62" t="s">
        <v>172</v>
      </c>
      <c r="D62" t="s">
        <v>173</v>
      </c>
      <c r="E62" t="s">
        <v>143</v>
      </c>
      <c r="F62" s="3">
        <v>20168</v>
      </c>
      <c r="G62" t="str">
        <f t="shared" si="1"/>
        <v>RO</v>
      </c>
      <c r="H62" t="str">
        <f t="shared" si="2"/>
        <v>PO</v>
      </c>
      <c r="I62" t="str">
        <f t="shared" si="3"/>
        <v>AR</v>
      </c>
      <c r="J62" t="str">
        <f t="shared" si="4"/>
        <v>19550320</v>
      </c>
      <c r="K62" t="str">
        <f t="shared" si="5"/>
        <v>ROPOAR19550320</v>
      </c>
      <c r="L62" t="str">
        <f t="shared" si="6"/>
        <v>ROPOAR19550320</v>
      </c>
      <c r="M62" t="str">
        <f t="shared" si="7"/>
        <v>RODRIGUEZ POZOS ARTURO NOE</v>
      </c>
    </row>
    <row r="63" spans="1:13" x14ac:dyDescent="0.25">
      <c r="A63">
        <v>62</v>
      </c>
      <c r="B63" t="s">
        <v>174</v>
      </c>
      <c r="C63" t="s">
        <v>111</v>
      </c>
      <c r="D63" t="s">
        <v>175</v>
      </c>
      <c r="E63" t="s">
        <v>143</v>
      </c>
      <c r="F63" s="3">
        <v>20763</v>
      </c>
      <c r="G63" t="str">
        <f t="shared" si="1"/>
        <v>GA</v>
      </c>
      <c r="H63" t="str">
        <f t="shared" si="2"/>
        <v>GO</v>
      </c>
      <c r="I63" t="str">
        <f t="shared" si="3"/>
        <v>NO</v>
      </c>
      <c r="J63" t="str">
        <f t="shared" si="4"/>
        <v>1956114</v>
      </c>
      <c r="K63" t="str">
        <f t="shared" si="5"/>
        <v>GAGONO1956114</v>
      </c>
      <c r="L63" t="str">
        <f t="shared" si="6"/>
        <v>GAGONO1956114</v>
      </c>
      <c r="M63" t="str">
        <f t="shared" si="7"/>
        <v>GARDUÑO GOMEZ NORMA SELENE</v>
      </c>
    </row>
    <row r="64" spans="1:13" x14ac:dyDescent="0.25">
      <c r="A64">
        <v>63</v>
      </c>
      <c r="B64" t="s">
        <v>177</v>
      </c>
      <c r="C64" t="s">
        <v>178</v>
      </c>
      <c r="D64" t="s">
        <v>179</v>
      </c>
      <c r="E64" t="s">
        <v>143</v>
      </c>
      <c r="F64" s="3">
        <v>19576</v>
      </c>
      <c r="G64" t="str">
        <f t="shared" si="1"/>
        <v>RO</v>
      </c>
      <c r="H64" t="str">
        <f t="shared" si="2"/>
        <v>RI</v>
      </c>
      <c r="I64" t="str">
        <f t="shared" si="3"/>
        <v>SE</v>
      </c>
      <c r="J64" t="str">
        <f t="shared" si="4"/>
        <v>1953085</v>
      </c>
      <c r="K64" t="str">
        <f t="shared" si="5"/>
        <v>RORISE1953085</v>
      </c>
      <c r="L64" t="str">
        <f t="shared" si="6"/>
        <v>RORISE1953085</v>
      </c>
      <c r="M64" t="str">
        <f t="shared" si="7"/>
        <v>ROMERO RICO SERGIO ANTONIO</v>
      </c>
    </row>
    <row r="65" spans="1:13" x14ac:dyDescent="0.25">
      <c r="A65">
        <v>64</v>
      </c>
      <c r="B65" t="s">
        <v>7</v>
      </c>
      <c r="C65" t="s">
        <v>84</v>
      </c>
      <c r="D65" t="s">
        <v>180</v>
      </c>
      <c r="E65" t="s">
        <v>143</v>
      </c>
      <c r="F65" s="3">
        <v>24572</v>
      </c>
      <c r="G65" t="str">
        <f t="shared" si="1"/>
        <v>RA</v>
      </c>
      <c r="H65" t="str">
        <f t="shared" si="2"/>
        <v>FL</v>
      </c>
      <c r="I65" t="str">
        <f t="shared" si="3"/>
        <v>JU</v>
      </c>
      <c r="J65" t="str">
        <f t="shared" si="4"/>
        <v>19670410</v>
      </c>
      <c r="K65" t="str">
        <f t="shared" si="5"/>
        <v>RAFLJU19670410</v>
      </c>
      <c r="L65" t="str">
        <f t="shared" si="6"/>
        <v>RAFLJU19670410</v>
      </c>
      <c r="M65" t="str">
        <f t="shared" si="7"/>
        <v>RAMIREZ FLORES JUAN JOSE</v>
      </c>
    </row>
    <row r="66" spans="1:13" x14ac:dyDescent="0.25">
      <c r="A66">
        <v>65</v>
      </c>
      <c r="B66" t="s">
        <v>182</v>
      </c>
      <c r="C66" t="s">
        <v>17</v>
      </c>
      <c r="D66" t="s">
        <v>183</v>
      </c>
      <c r="E66" t="s">
        <v>143</v>
      </c>
      <c r="F66" s="3">
        <v>26217</v>
      </c>
      <c r="G66" t="str">
        <f t="shared" si="1"/>
        <v>CU</v>
      </c>
      <c r="H66" t="str">
        <f t="shared" si="2"/>
        <v>LA</v>
      </c>
      <c r="I66" t="str">
        <f t="shared" si="3"/>
        <v>SA</v>
      </c>
      <c r="J66" t="str">
        <f t="shared" si="4"/>
        <v>19711011</v>
      </c>
      <c r="K66" t="str">
        <f t="shared" si="5"/>
        <v>CULASA19711011</v>
      </c>
      <c r="L66" t="str">
        <f t="shared" si="6"/>
        <v>CULASA19711011</v>
      </c>
      <c r="M66" t="str">
        <f t="shared" si="7"/>
        <v>CUELLAR LANDEROS SAMUEL</v>
      </c>
    </row>
    <row r="67" spans="1:13" x14ac:dyDescent="0.25">
      <c r="A67">
        <v>66</v>
      </c>
      <c r="B67" t="s">
        <v>185</v>
      </c>
      <c r="C67" t="s">
        <v>186</v>
      </c>
      <c r="D67" t="s">
        <v>187</v>
      </c>
      <c r="E67" t="s">
        <v>143</v>
      </c>
      <c r="F67" s="3">
        <v>25783</v>
      </c>
      <c r="G67" t="str">
        <f t="shared" ref="G67:G79" si="8">LEFT(B67,2)</f>
        <v>GU</v>
      </c>
      <c r="H67" t="str">
        <f t="shared" ref="H67:H79" si="9">LEFT(C67,2)</f>
        <v>VA</v>
      </c>
      <c r="I67" t="str">
        <f t="shared" ref="I67:I79" si="10">LEFT(D67,2)</f>
        <v>NA</v>
      </c>
      <c r="J67" t="str">
        <f t="shared" ref="J67:J79" si="11">TEXT(F67,"AAAMMD")</f>
        <v>1970083</v>
      </c>
      <c r="K67" t="str">
        <f t="shared" ref="K67:K79" si="12">CONCATENATE(G67,H67,I67,J67)</f>
        <v>GUVANA1970083</v>
      </c>
      <c r="L67" t="str">
        <f t="shared" ref="L67:L79" si="13">CONCATENATE(LEFT(B67,2),LEFT(C67,2),LEFT(D67,2),MID(J67,1,8))</f>
        <v>GUVANA1970083</v>
      </c>
      <c r="M67" t="str">
        <f t="shared" ref="M67:M79" si="14">CONCATENATE(B67, " ",C67, " ",D67,)</f>
        <v>GUEVARA VALDEZ NANCY BEATRIZ</v>
      </c>
    </row>
    <row r="68" spans="1:13" x14ac:dyDescent="0.25">
      <c r="A68">
        <v>67</v>
      </c>
      <c r="B68" t="s">
        <v>126</v>
      </c>
      <c r="C68" t="s">
        <v>188</v>
      </c>
      <c r="D68" t="s">
        <v>165</v>
      </c>
      <c r="E68" t="s">
        <v>143</v>
      </c>
      <c r="F68" s="3">
        <v>25819</v>
      </c>
      <c r="G68" t="str">
        <f t="shared" si="8"/>
        <v>CR</v>
      </c>
      <c r="H68" t="str">
        <f t="shared" si="9"/>
        <v>CO</v>
      </c>
      <c r="I68" t="str">
        <f t="shared" si="10"/>
        <v>PA</v>
      </c>
      <c r="J68" t="str">
        <f t="shared" si="11"/>
        <v>1970098</v>
      </c>
      <c r="K68" t="str">
        <f t="shared" si="12"/>
        <v>CRCOPA1970098</v>
      </c>
      <c r="L68" t="str">
        <f t="shared" si="13"/>
        <v>CRCOPA1970098</v>
      </c>
      <c r="M68" t="str">
        <f t="shared" si="14"/>
        <v>CRUZ CORONA PATRICIA</v>
      </c>
    </row>
    <row r="69" spans="1:13" x14ac:dyDescent="0.25">
      <c r="A69">
        <v>68</v>
      </c>
      <c r="B69" t="s">
        <v>189</v>
      </c>
      <c r="C69" t="s">
        <v>72</v>
      </c>
      <c r="D69" t="s">
        <v>190</v>
      </c>
      <c r="E69" t="s">
        <v>143</v>
      </c>
      <c r="F69" s="3">
        <v>22339</v>
      </c>
      <c r="G69" t="str">
        <f t="shared" si="8"/>
        <v>PA</v>
      </c>
      <c r="H69" t="str">
        <f t="shared" si="9"/>
        <v>QU</v>
      </c>
      <c r="I69" t="str">
        <f t="shared" si="10"/>
        <v>FE</v>
      </c>
      <c r="J69" t="str">
        <f t="shared" si="11"/>
        <v>19610227</v>
      </c>
      <c r="K69" t="str">
        <f t="shared" si="12"/>
        <v>PAQUFE19610227</v>
      </c>
      <c r="L69" t="str">
        <f t="shared" si="13"/>
        <v>PAQUFE19610227</v>
      </c>
      <c r="M69" t="str">
        <f t="shared" si="14"/>
        <v>PASTRANA QUINTANA FERNANDO ANTONIO</v>
      </c>
    </row>
    <row r="70" spans="1:13" x14ac:dyDescent="0.25">
      <c r="A70">
        <v>69</v>
      </c>
      <c r="B70" t="s">
        <v>28</v>
      </c>
      <c r="C70" t="s">
        <v>191</v>
      </c>
      <c r="D70" t="s">
        <v>192</v>
      </c>
      <c r="E70" t="s">
        <v>143</v>
      </c>
      <c r="F70" s="3">
        <v>22370</v>
      </c>
      <c r="G70" t="str">
        <f t="shared" si="8"/>
        <v>GO</v>
      </c>
      <c r="H70" t="str">
        <f t="shared" si="9"/>
        <v>MA</v>
      </c>
      <c r="I70" t="str">
        <f t="shared" si="10"/>
        <v>NO</v>
      </c>
      <c r="J70" t="str">
        <f t="shared" si="11"/>
        <v>19610330</v>
      </c>
      <c r="K70" t="str">
        <f t="shared" si="12"/>
        <v>GOMANO19610330</v>
      </c>
      <c r="L70" t="str">
        <f t="shared" si="13"/>
        <v>GOMANO19610330</v>
      </c>
      <c r="M70" t="str">
        <f t="shared" si="14"/>
        <v>GONZALEZ MARQUEZ NORMA BEATRIZ</v>
      </c>
    </row>
    <row r="71" spans="1:13" x14ac:dyDescent="0.25">
      <c r="A71">
        <v>70</v>
      </c>
      <c r="B71" t="s">
        <v>193</v>
      </c>
      <c r="C71" t="s">
        <v>62</v>
      </c>
      <c r="D71" t="s">
        <v>122</v>
      </c>
      <c r="E71" t="s">
        <v>143</v>
      </c>
      <c r="F71" s="3">
        <v>27283</v>
      </c>
      <c r="G71" t="str">
        <f t="shared" si="8"/>
        <v>JI</v>
      </c>
      <c r="H71" t="str">
        <f t="shared" si="9"/>
        <v>RO</v>
      </c>
      <c r="I71" t="str">
        <f t="shared" si="10"/>
        <v>IR</v>
      </c>
      <c r="J71" t="str">
        <f t="shared" si="11"/>
        <v>19740911</v>
      </c>
      <c r="K71" t="str">
        <f t="shared" si="12"/>
        <v>JIROIR19740911</v>
      </c>
      <c r="L71" t="str">
        <f t="shared" si="13"/>
        <v>JIROIR19740911</v>
      </c>
      <c r="M71" t="str">
        <f t="shared" si="14"/>
        <v>JIMENEZ RODRIGUEZ IRMA</v>
      </c>
    </row>
    <row r="72" spans="1:13" x14ac:dyDescent="0.25">
      <c r="A72">
        <v>71</v>
      </c>
      <c r="B72" t="s">
        <v>28</v>
      </c>
      <c r="C72" t="s">
        <v>194</v>
      </c>
      <c r="D72" t="s">
        <v>195</v>
      </c>
      <c r="E72" t="s">
        <v>143</v>
      </c>
      <c r="F72" s="3">
        <v>26245</v>
      </c>
      <c r="G72" t="str">
        <f t="shared" si="8"/>
        <v>GO</v>
      </c>
      <c r="H72" t="str">
        <f t="shared" si="9"/>
        <v>TO</v>
      </c>
      <c r="I72" t="str">
        <f t="shared" si="10"/>
        <v>AN</v>
      </c>
      <c r="J72" t="str">
        <f t="shared" si="11"/>
        <v>1971118</v>
      </c>
      <c r="K72" t="str">
        <f t="shared" si="12"/>
        <v>GOTOAN1971118</v>
      </c>
      <c r="L72" t="str">
        <f t="shared" si="13"/>
        <v>GOTOAN1971118</v>
      </c>
      <c r="M72" t="str">
        <f t="shared" si="14"/>
        <v>GONZALEZ TOLENTINO ANA LIBIA</v>
      </c>
    </row>
    <row r="73" spans="1:13" x14ac:dyDescent="0.25">
      <c r="A73">
        <v>72</v>
      </c>
      <c r="B73" t="s">
        <v>196</v>
      </c>
      <c r="C73" t="s">
        <v>52</v>
      </c>
      <c r="D73" t="s">
        <v>197</v>
      </c>
      <c r="E73" t="s">
        <v>143</v>
      </c>
      <c r="F73" s="3">
        <v>24676</v>
      </c>
      <c r="G73" t="str">
        <f t="shared" si="8"/>
        <v>DI</v>
      </c>
      <c r="H73" t="str">
        <f t="shared" si="9"/>
        <v>SA</v>
      </c>
      <c r="I73" t="str">
        <f t="shared" si="10"/>
        <v>JU</v>
      </c>
      <c r="J73" t="str">
        <f t="shared" si="11"/>
        <v>19670723</v>
      </c>
      <c r="K73" t="str">
        <f t="shared" si="12"/>
        <v>DISAJU19670723</v>
      </c>
      <c r="L73" t="str">
        <f t="shared" si="13"/>
        <v>DISAJU19670723</v>
      </c>
      <c r="M73" t="str">
        <f t="shared" si="14"/>
        <v>DIAZ SANCHEZ JULIAN</v>
      </c>
    </row>
    <row r="74" spans="1:13" x14ac:dyDescent="0.25">
      <c r="A74">
        <v>73</v>
      </c>
      <c r="B74" t="s">
        <v>198</v>
      </c>
      <c r="C74" t="s">
        <v>199</v>
      </c>
      <c r="D74" t="s">
        <v>200</v>
      </c>
      <c r="E74" t="s">
        <v>143</v>
      </c>
      <c r="F74" s="3">
        <v>23440</v>
      </c>
      <c r="G74" t="str">
        <f t="shared" si="8"/>
        <v>VE</v>
      </c>
      <c r="H74" t="str">
        <f t="shared" si="9"/>
        <v>PA</v>
      </c>
      <c r="I74" t="str">
        <f t="shared" si="10"/>
        <v>SA</v>
      </c>
      <c r="J74" t="str">
        <f t="shared" si="11"/>
        <v>1964034</v>
      </c>
      <c r="K74" t="str">
        <f t="shared" si="12"/>
        <v>VEPASA1964034</v>
      </c>
      <c r="L74" t="str">
        <f t="shared" si="13"/>
        <v>VEPASA1964034</v>
      </c>
      <c r="M74" t="str">
        <f t="shared" si="14"/>
        <v>VENEGAS PACHECO SAGIR ISRAEL</v>
      </c>
    </row>
    <row r="75" spans="1:13" x14ac:dyDescent="0.25">
      <c r="A75">
        <v>74</v>
      </c>
      <c r="B75" t="s">
        <v>202</v>
      </c>
      <c r="C75" t="s">
        <v>28</v>
      </c>
      <c r="D75" t="s">
        <v>203</v>
      </c>
      <c r="E75" t="s">
        <v>143</v>
      </c>
      <c r="F75" s="3">
        <v>19878</v>
      </c>
      <c r="G75" t="str">
        <f t="shared" si="8"/>
        <v>VI</v>
      </c>
      <c r="H75" t="str">
        <f t="shared" si="9"/>
        <v>GO</v>
      </c>
      <c r="I75" t="str">
        <f t="shared" si="10"/>
        <v>EL</v>
      </c>
      <c r="J75" t="str">
        <f t="shared" si="11"/>
        <v>1954063</v>
      </c>
      <c r="K75" t="str">
        <f t="shared" si="12"/>
        <v>VIGOEL1954063</v>
      </c>
      <c r="L75" t="str">
        <f t="shared" si="13"/>
        <v>VIGOEL1954063</v>
      </c>
      <c r="M75" t="str">
        <f t="shared" si="14"/>
        <v>VIEYRA GONZALEZ ELIA</v>
      </c>
    </row>
    <row r="76" spans="1:13" x14ac:dyDescent="0.25">
      <c r="A76">
        <v>75</v>
      </c>
      <c r="B76" t="s">
        <v>205</v>
      </c>
      <c r="C76" t="s">
        <v>206</v>
      </c>
      <c r="D76" t="s">
        <v>207</v>
      </c>
      <c r="E76" t="s">
        <v>143</v>
      </c>
      <c r="F76" s="3">
        <v>26022</v>
      </c>
      <c r="G76" t="str">
        <f t="shared" si="8"/>
        <v>JU</v>
      </c>
      <c r="H76" t="str">
        <f t="shared" si="9"/>
        <v>RI</v>
      </c>
      <c r="I76" t="str">
        <f t="shared" si="10"/>
        <v>MA</v>
      </c>
      <c r="J76" t="str">
        <f t="shared" si="11"/>
        <v>19710330</v>
      </c>
      <c r="K76" t="str">
        <f t="shared" si="12"/>
        <v>JURIMA19710330</v>
      </c>
      <c r="L76" t="str">
        <f t="shared" si="13"/>
        <v>JURIMA19710330</v>
      </c>
      <c r="M76" t="str">
        <f t="shared" si="14"/>
        <v>JUAREZ RIOS MARIA TERESA</v>
      </c>
    </row>
    <row r="77" spans="1:13" x14ac:dyDescent="0.25">
      <c r="A77">
        <v>76</v>
      </c>
      <c r="B77" t="s">
        <v>40</v>
      </c>
      <c r="C77" t="s">
        <v>121</v>
      </c>
      <c r="D77" t="s">
        <v>208</v>
      </c>
      <c r="E77" t="s">
        <v>143</v>
      </c>
      <c r="F77" s="3">
        <v>24734</v>
      </c>
      <c r="G77" t="str">
        <f t="shared" si="8"/>
        <v>HE</v>
      </c>
      <c r="H77" t="str">
        <f t="shared" si="9"/>
        <v>GU</v>
      </c>
      <c r="I77" t="str">
        <f t="shared" si="10"/>
        <v>DA</v>
      </c>
      <c r="J77" t="str">
        <f t="shared" si="11"/>
        <v>19670919</v>
      </c>
      <c r="K77" t="str">
        <f t="shared" si="12"/>
        <v>HEGUDA19670919</v>
      </c>
      <c r="L77" t="str">
        <f t="shared" si="13"/>
        <v>HEGUDA19670919</v>
      </c>
      <c r="M77" t="str">
        <f t="shared" si="14"/>
        <v>HERNANDEZ GUZMAN DANAE ANAID</v>
      </c>
    </row>
    <row r="78" spans="1:13" x14ac:dyDescent="0.25">
      <c r="A78">
        <v>77</v>
      </c>
      <c r="B78" t="s">
        <v>66</v>
      </c>
      <c r="C78" t="s">
        <v>52</v>
      </c>
      <c r="D78" t="s">
        <v>209</v>
      </c>
      <c r="E78" t="s">
        <v>143</v>
      </c>
      <c r="F78" s="3">
        <v>31162</v>
      </c>
      <c r="G78" t="str">
        <f t="shared" si="8"/>
        <v>RI</v>
      </c>
      <c r="H78" t="str">
        <f t="shared" si="9"/>
        <v>SA</v>
      </c>
      <c r="I78" t="str">
        <f t="shared" si="10"/>
        <v>IN</v>
      </c>
      <c r="J78" t="str">
        <f t="shared" si="11"/>
        <v>19850425</v>
      </c>
      <c r="K78" t="str">
        <f t="shared" si="12"/>
        <v>RISAIN19850425</v>
      </c>
      <c r="L78" t="str">
        <f t="shared" si="13"/>
        <v>RISAIN19850425</v>
      </c>
      <c r="M78" t="str">
        <f t="shared" si="14"/>
        <v>RIVERA SANCHEZ INES AMELIA</v>
      </c>
    </row>
    <row r="79" spans="1:13" x14ac:dyDescent="0.25">
      <c r="A79">
        <v>78</v>
      </c>
      <c r="B79" t="s">
        <v>28</v>
      </c>
      <c r="C79" t="s">
        <v>62</v>
      </c>
      <c r="D79" t="s">
        <v>210</v>
      </c>
      <c r="E79" t="s">
        <v>143</v>
      </c>
      <c r="F79" s="3">
        <v>21202</v>
      </c>
      <c r="G79" t="str">
        <f t="shared" si="8"/>
        <v>GO</v>
      </c>
      <c r="H79" t="str">
        <f t="shared" si="9"/>
        <v>RO</v>
      </c>
      <c r="I79" t="str">
        <f t="shared" si="10"/>
        <v>ED</v>
      </c>
      <c r="J79" t="str">
        <f t="shared" si="11"/>
        <v>19580117</v>
      </c>
      <c r="K79" t="str">
        <f t="shared" si="12"/>
        <v>GOROED19580117</v>
      </c>
      <c r="L79" t="str">
        <f t="shared" si="13"/>
        <v>GOROED19580117</v>
      </c>
      <c r="M79" t="str">
        <f t="shared" si="14"/>
        <v>GONZALEZ RODRIGUEZ EDUARDO</v>
      </c>
    </row>
    <row r="80" spans="1:13" x14ac:dyDescent="0.25">
      <c r="F80" s="3"/>
    </row>
    <row r="81" spans="6:6" x14ac:dyDescent="0.25">
      <c r="F81" s="3"/>
    </row>
    <row r="82" spans="6:6" x14ac:dyDescent="0.25">
      <c r="F82" s="3"/>
    </row>
    <row r="83" spans="6:6" x14ac:dyDescent="0.25">
      <c r="F83" s="3"/>
    </row>
    <row r="84" spans="6:6" x14ac:dyDescent="0.25">
      <c r="F84" s="3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workbookViewId="0">
      <selection activeCell="G5" sqref="G5"/>
    </sheetView>
  </sheetViews>
  <sheetFormatPr baseColWidth="10" defaultRowHeight="15" x14ac:dyDescent="0.25"/>
  <cols>
    <col min="1" max="1" width="18" bestFit="1" customWidth="1"/>
    <col min="4" max="4" width="40.85546875" bestFit="1" customWidth="1"/>
    <col min="5" max="5" width="23" customWidth="1"/>
    <col min="6" max="6" width="15.5703125" bestFit="1" customWidth="1"/>
    <col min="7" max="7" width="8.85546875" bestFit="1" customWidth="1"/>
  </cols>
  <sheetData>
    <row r="1" spans="1:7" x14ac:dyDescent="0.25">
      <c r="A1" s="2" t="s">
        <v>215</v>
      </c>
      <c r="B1" s="2" t="s">
        <v>216</v>
      </c>
      <c r="C1" s="2"/>
      <c r="D1" s="2" t="s">
        <v>230</v>
      </c>
      <c r="E1" s="2" t="s">
        <v>311</v>
      </c>
      <c r="F1" s="2" t="s">
        <v>312</v>
      </c>
      <c r="G1" s="2" t="s">
        <v>0</v>
      </c>
    </row>
    <row r="2" spans="1:7" x14ac:dyDescent="0.25">
      <c r="A2" t="s">
        <v>309</v>
      </c>
      <c r="B2" t="s">
        <v>309</v>
      </c>
      <c r="D2" t="s">
        <v>231</v>
      </c>
      <c r="E2" t="s">
        <v>3</v>
      </c>
      <c r="F2" t="s">
        <v>4</v>
      </c>
      <c r="G2" t="s">
        <v>5</v>
      </c>
    </row>
    <row r="3" spans="1:7" x14ac:dyDescent="0.25">
      <c r="A3" t="s">
        <v>310</v>
      </c>
      <c r="B3" t="s">
        <v>310</v>
      </c>
      <c r="D3" t="s">
        <v>232</v>
      </c>
      <c r="E3" t="s">
        <v>7</v>
      </c>
      <c r="F3" t="s">
        <v>8</v>
      </c>
      <c r="G3" t="s">
        <v>313</v>
      </c>
    </row>
    <row r="4" spans="1:7" x14ac:dyDescent="0.25">
      <c r="D4" t="s">
        <v>233</v>
      </c>
      <c r="E4" t="s">
        <v>10</v>
      </c>
      <c r="F4" t="s">
        <v>11</v>
      </c>
      <c r="G4" t="s">
        <v>12</v>
      </c>
    </row>
    <row r="5" spans="1:7" x14ac:dyDescent="0.25">
      <c r="D5" t="s">
        <v>234</v>
      </c>
      <c r="E5" t="s">
        <v>13</v>
      </c>
      <c r="F5" t="s">
        <v>14</v>
      </c>
      <c r="G5" t="s">
        <v>15</v>
      </c>
    </row>
    <row r="6" spans="1:7" x14ac:dyDescent="0.25">
      <c r="D6" t="s">
        <v>235</v>
      </c>
      <c r="E6" t="s">
        <v>16</v>
      </c>
      <c r="F6" t="s">
        <v>17</v>
      </c>
      <c r="G6" t="s">
        <v>18</v>
      </c>
    </row>
    <row r="7" spans="1:7" x14ac:dyDescent="0.25">
      <c r="D7" t="s">
        <v>236</v>
      </c>
      <c r="E7" t="s">
        <v>20</v>
      </c>
      <c r="F7" t="s">
        <v>21</v>
      </c>
      <c r="G7" t="s">
        <v>22</v>
      </c>
    </row>
    <row r="8" spans="1:7" x14ac:dyDescent="0.25">
      <c r="D8" t="s">
        <v>237</v>
      </c>
      <c r="E8" t="s">
        <v>23</v>
      </c>
      <c r="F8" t="s">
        <v>24</v>
      </c>
      <c r="G8" t="s">
        <v>25</v>
      </c>
    </row>
    <row r="9" spans="1:7" x14ac:dyDescent="0.25">
      <c r="D9" t="s">
        <v>238</v>
      </c>
      <c r="E9" t="s">
        <v>27</v>
      </c>
      <c r="F9" t="s">
        <v>28</v>
      </c>
      <c r="G9" t="s">
        <v>29</v>
      </c>
    </row>
    <row r="10" spans="1:7" x14ac:dyDescent="0.25">
      <c r="D10" t="s">
        <v>239</v>
      </c>
      <c r="E10" t="s">
        <v>30</v>
      </c>
      <c r="F10" t="s">
        <v>31</v>
      </c>
      <c r="G10" t="s">
        <v>32</v>
      </c>
    </row>
    <row r="11" spans="1:7" x14ac:dyDescent="0.25">
      <c r="D11" t="s">
        <v>240</v>
      </c>
      <c r="E11" t="s">
        <v>33</v>
      </c>
      <c r="F11" t="s">
        <v>34</v>
      </c>
      <c r="G11" t="s">
        <v>35</v>
      </c>
    </row>
    <row r="12" spans="1:7" x14ac:dyDescent="0.25">
      <c r="D12" t="s">
        <v>241</v>
      </c>
      <c r="E12" t="s">
        <v>36</v>
      </c>
      <c r="F12" t="s">
        <v>37</v>
      </c>
      <c r="G12" t="s">
        <v>38</v>
      </c>
    </row>
    <row r="13" spans="1:7" x14ac:dyDescent="0.25">
      <c r="D13" t="s">
        <v>242</v>
      </c>
      <c r="E13" t="s">
        <v>39</v>
      </c>
      <c r="F13" t="s">
        <v>40</v>
      </c>
      <c r="G13" t="s">
        <v>41</v>
      </c>
    </row>
    <row r="14" spans="1:7" x14ac:dyDescent="0.25">
      <c r="D14" t="s">
        <v>243</v>
      </c>
      <c r="E14" t="s">
        <v>28</v>
      </c>
      <c r="F14" t="s">
        <v>42</v>
      </c>
      <c r="G14" t="s">
        <v>43</v>
      </c>
    </row>
    <row r="15" spans="1:7" x14ac:dyDescent="0.25">
      <c r="D15" t="s">
        <v>244</v>
      </c>
      <c r="E15" t="s">
        <v>44</v>
      </c>
      <c r="F15" t="s">
        <v>45</v>
      </c>
      <c r="G15" t="s">
        <v>46</v>
      </c>
    </row>
    <row r="16" spans="1:7" x14ac:dyDescent="0.25">
      <c r="D16" t="s">
        <v>245</v>
      </c>
      <c r="E16" t="s">
        <v>48</v>
      </c>
      <c r="F16" t="s">
        <v>49</v>
      </c>
      <c r="G16" t="s">
        <v>50</v>
      </c>
    </row>
    <row r="17" spans="4:7" x14ac:dyDescent="0.25">
      <c r="D17" t="s">
        <v>246</v>
      </c>
      <c r="E17" t="s">
        <v>52</v>
      </c>
      <c r="F17" t="s">
        <v>53</v>
      </c>
      <c r="G17" t="s">
        <v>54</v>
      </c>
    </row>
    <row r="18" spans="4:7" x14ac:dyDescent="0.25">
      <c r="D18" t="s">
        <v>247</v>
      </c>
      <c r="E18" t="s">
        <v>40</v>
      </c>
      <c r="F18" t="s">
        <v>57</v>
      </c>
      <c r="G18" t="s">
        <v>58</v>
      </c>
    </row>
    <row r="19" spans="4:7" x14ac:dyDescent="0.25">
      <c r="D19" t="s">
        <v>248</v>
      </c>
      <c r="E19" t="s">
        <v>59</v>
      </c>
      <c r="F19" t="s">
        <v>60</v>
      </c>
      <c r="G19" t="s">
        <v>61</v>
      </c>
    </row>
    <row r="20" spans="4:7" x14ac:dyDescent="0.25">
      <c r="D20" t="s">
        <v>249</v>
      </c>
      <c r="E20" t="s">
        <v>62</v>
      </c>
      <c r="F20" t="s">
        <v>63</v>
      </c>
      <c r="G20" t="s">
        <v>64</v>
      </c>
    </row>
    <row r="21" spans="4:7" x14ac:dyDescent="0.25">
      <c r="D21" t="s">
        <v>250</v>
      </c>
      <c r="E21" t="s">
        <v>65</v>
      </c>
      <c r="F21" t="s">
        <v>66</v>
      </c>
      <c r="G21" t="s">
        <v>67</v>
      </c>
    </row>
    <row r="22" spans="4:7" x14ac:dyDescent="0.25">
      <c r="D22" t="s">
        <v>251</v>
      </c>
      <c r="E22" t="s">
        <v>14</v>
      </c>
      <c r="F22" t="s">
        <v>69</v>
      </c>
      <c r="G22" t="s">
        <v>70</v>
      </c>
    </row>
    <row r="23" spans="4:7" x14ac:dyDescent="0.25">
      <c r="D23" t="s">
        <v>252</v>
      </c>
      <c r="E23" t="s">
        <v>71</v>
      </c>
      <c r="F23" t="s">
        <v>72</v>
      </c>
      <c r="G23" t="s">
        <v>73</v>
      </c>
    </row>
    <row r="24" spans="4:7" x14ac:dyDescent="0.25">
      <c r="D24" t="s">
        <v>253</v>
      </c>
      <c r="E24" t="s">
        <v>74</v>
      </c>
      <c r="F24" t="s">
        <v>75</v>
      </c>
      <c r="G24" t="s">
        <v>76</v>
      </c>
    </row>
    <row r="25" spans="4:7" x14ac:dyDescent="0.25">
      <c r="D25" t="s">
        <v>254</v>
      </c>
      <c r="E25" t="s">
        <v>77</v>
      </c>
      <c r="F25" t="s">
        <v>78</v>
      </c>
      <c r="G25" t="s">
        <v>79</v>
      </c>
    </row>
    <row r="26" spans="4:7" x14ac:dyDescent="0.25">
      <c r="D26" t="s">
        <v>255</v>
      </c>
      <c r="E26" t="s">
        <v>80</v>
      </c>
      <c r="F26" t="s">
        <v>81</v>
      </c>
      <c r="G26" t="s">
        <v>82</v>
      </c>
    </row>
    <row r="27" spans="4:7" x14ac:dyDescent="0.25">
      <c r="D27" t="s">
        <v>256</v>
      </c>
      <c r="E27" t="s">
        <v>83</v>
      </c>
      <c r="F27" t="s">
        <v>84</v>
      </c>
      <c r="G27" t="s">
        <v>85</v>
      </c>
    </row>
    <row r="28" spans="4:7" x14ac:dyDescent="0.25">
      <c r="D28" t="s">
        <v>257</v>
      </c>
      <c r="E28" t="s">
        <v>40</v>
      </c>
      <c r="F28" t="s">
        <v>86</v>
      </c>
      <c r="G28" t="s">
        <v>87</v>
      </c>
    </row>
    <row r="29" spans="4:7" x14ac:dyDescent="0.25">
      <c r="D29" t="s">
        <v>258</v>
      </c>
      <c r="E29" t="s">
        <v>40</v>
      </c>
      <c r="F29" t="s">
        <v>89</v>
      </c>
      <c r="G29" t="s">
        <v>90</v>
      </c>
    </row>
    <row r="30" spans="4:7" x14ac:dyDescent="0.25">
      <c r="D30" t="s">
        <v>259</v>
      </c>
      <c r="E30" t="s">
        <v>91</v>
      </c>
      <c r="F30" t="s">
        <v>92</v>
      </c>
      <c r="G30" t="s">
        <v>93</v>
      </c>
    </row>
    <row r="31" spans="4:7" x14ac:dyDescent="0.25">
      <c r="D31" t="s">
        <v>260</v>
      </c>
      <c r="E31" t="s">
        <v>95</v>
      </c>
      <c r="F31" t="s">
        <v>96</v>
      </c>
      <c r="G31" t="s">
        <v>97</v>
      </c>
    </row>
    <row r="32" spans="4:7" x14ac:dyDescent="0.25">
      <c r="D32" t="s">
        <v>261</v>
      </c>
      <c r="E32" t="s">
        <v>99</v>
      </c>
      <c r="F32" t="s">
        <v>100</v>
      </c>
      <c r="G32" t="s">
        <v>101</v>
      </c>
    </row>
    <row r="33" spans="4:7" x14ac:dyDescent="0.25">
      <c r="D33" t="s">
        <v>262</v>
      </c>
      <c r="E33" t="s">
        <v>37</v>
      </c>
      <c r="F33" t="s">
        <v>102</v>
      </c>
      <c r="G33" t="s">
        <v>103</v>
      </c>
    </row>
    <row r="34" spans="4:7" x14ac:dyDescent="0.25">
      <c r="D34" t="s">
        <v>263</v>
      </c>
      <c r="E34" t="s">
        <v>104</v>
      </c>
      <c r="F34" t="s">
        <v>28</v>
      </c>
      <c r="G34" t="s">
        <v>105</v>
      </c>
    </row>
    <row r="35" spans="4:7" x14ac:dyDescent="0.25">
      <c r="D35" t="s">
        <v>264</v>
      </c>
      <c r="E35" t="s">
        <v>107</v>
      </c>
      <c r="F35" t="s">
        <v>108</v>
      </c>
      <c r="G35" t="s">
        <v>103</v>
      </c>
    </row>
    <row r="36" spans="4:7" x14ac:dyDescent="0.25">
      <c r="D36" t="s">
        <v>265</v>
      </c>
      <c r="E36" t="s">
        <v>110</v>
      </c>
      <c r="F36" t="s">
        <v>111</v>
      </c>
      <c r="G36" t="s">
        <v>112</v>
      </c>
    </row>
    <row r="37" spans="4:7" x14ac:dyDescent="0.25">
      <c r="D37" t="s">
        <v>266</v>
      </c>
      <c r="E37" t="s">
        <v>113</v>
      </c>
      <c r="F37" t="s">
        <v>114</v>
      </c>
      <c r="G37" t="s">
        <v>115</v>
      </c>
    </row>
    <row r="38" spans="4:7" x14ac:dyDescent="0.25">
      <c r="D38" t="s">
        <v>267</v>
      </c>
      <c r="E38" t="s">
        <v>116</v>
      </c>
      <c r="F38" t="s">
        <v>117</v>
      </c>
      <c r="G38" t="s">
        <v>35</v>
      </c>
    </row>
    <row r="39" spans="4:7" x14ac:dyDescent="0.25">
      <c r="D39" t="s">
        <v>268</v>
      </c>
      <c r="E39" t="s">
        <v>40</v>
      </c>
      <c r="F39" t="s">
        <v>102</v>
      </c>
      <c r="G39" t="s">
        <v>120</v>
      </c>
    </row>
    <row r="40" spans="4:7" x14ac:dyDescent="0.25">
      <c r="D40" t="s">
        <v>269</v>
      </c>
      <c r="E40" t="s">
        <v>121</v>
      </c>
      <c r="F40" t="s">
        <v>102</v>
      </c>
      <c r="G40" t="s">
        <v>122</v>
      </c>
    </row>
    <row r="41" spans="4:7" x14ac:dyDescent="0.25">
      <c r="D41" t="s">
        <v>270</v>
      </c>
      <c r="E41" t="s">
        <v>123</v>
      </c>
      <c r="F41" t="s">
        <v>40</v>
      </c>
      <c r="G41" t="s">
        <v>124</v>
      </c>
    </row>
    <row r="42" spans="4:7" x14ac:dyDescent="0.25">
      <c r="D42" t="s">
        <v>271</v>
      </c>
      <c r="E42" t="s">
        <v>125</v>
      </c>
      <c r="F42" t="s">
        <v>126</v>
      </c>
      <c r="G42" t="s">
        <v>127</v>
      </c>
    </row>
    <row r="43" spans="4:7" x14ac:dyDescent="0.25">
      <c r="D43" t="s">
        <v>272</v>
      </c>
      <c r="E43" t="s">
        <v>102</v>
      </c>
      <c r="F43" t="s">
        <v>102</v>
      </c>
      <c r="G43" t="s">
        <v>128</v>
      </c>
    </row>
    <row r="44" spans="4:7" x14ac:dyDescent="0.25">
      <c r="D44" t="s">
        <v>273</v>
      </c>
      <c r="E44" t="s">
        <v>40</v>
      </c>
      <c r="F44" t="s">
        <v>129</v>
      </c>
      <c r="G44" t="s">
        <v>54</v>
      </c>
    </row>
    <row r="45" spans="4:7" x14ac:dyDescent="0.25">
      <c r="D45" t="s">
        <v>274</v>
      </c>
      <c r="E45" t="s">
        <v>126</v>
      </c>
      <c r="F45" t="s">
        <v>130</v>
      </c>
      <c r="G45" t="s">
        <v>131</v>
      </c>
    </row>
    <row r="46" spans="4:7" x14ac:dyDescent="0.25">
      <c r="D46" t="s">
        <v>275</v>
      </c>
      <c r="E46" t="s">
        <v>59</v>
      </c>
      <c r="F46" t="s">
        <v>133</v>
      </c>
      <c r="G46" t="s">
        <v>54</v>
      </c>
    </row>
    <row r="47" spans="4:7" x14ac:dyDescent="0.25">
      <c r="D47" t="s">
        <v>276</v>
      </c>
      <c r="E47" t="s">
        <v>135</v>
      </c>
      <c r="F47" t="s">
        <v>135</v>
      </c>
      <c r="G47" t="s">
        <v>136</v>
      </c>
    </row>
    <row r="48" spans="4:7" x14ac:dyDescent="0.25">
      <c r="D48" t="s">
        <v>277</v>
      </c>
      <c r="E48" t="s">
        <v>102</v>
      </c>
      <c r="F48" t="s">
        <v>137</v>
      </c>
      <c r="G48" t="s">
        <v>122</v>
      </c>
    </row>
    <row r="49" spans="4:7" x14ac:dyDescent="0.25">
      <c r="D49" t="s">
        <v>278</v>
      </c>
      <c r="E49" t="s">
        <v>139</v>
      </c>
      <c r="F49" t="s">
        <v>107</v>
      </c>
      <c r="G49" t="s">
        <v>140</v>
      </c>
    </row>
    <row r="50" spans="4:7" x14ac:dyDescent="0.25">
      <c r="D50" t="s">
        <v>279</v>
      </c>
      <c r="E50" t="s">
        <v>52</v>
      </c>
      <c r="F50" t="s">
        <v>141</v>
      </c>
      <c r="G50" t="s">
        <v>142</v>
      </c>
    </row>
    <row r="51" spans="4:7" x14ac:dyDescent="0.25">
      <c r="D51" t="s">
        <v>280</v>
      </c>
      <c r="E51" t="s">
        <v>144</v>
      </c>
      <c r="F51" t="s">
        <v>145</v>
      </c>
      <c r="G51" t="s">
        <v>146</v>
      </c>
    </row>
    <row r="52" spans="4:7" x14ac:dyDescent="0.25">
      <c r="D52" t="s">
        <v>281</v>
      </c>
      <c r="E52" t="s">
        <v>148</v>
      </c>
      <c r="F52" t="s">
        <v>7</v>
      </c>
      <c r="G52" t="s">
        <v>50</v>
      </c>
    </row>
    <row r="53" spans="4:7" x14ac:dyDescent="0.25">
      <c r="D53" t="s">
        <v>282</v>
      </c>
      <c r="E53" t="s">
        <v>149</v>
      </c>
      <c r="F53" t="s">
        <v>63</v>
      </c>
      <c r="G53" t="s">
        <v>150</v>
      </c>
    </row>
    <row r="54" spans="4:7" x14ac:dyDescent="0.25">
      <c r="D54" t="s">
        <v>283</v>
      </c>
      <c r="E54" t="s">
        <v>102</v>
      </c>
      <c r="F54" t="s">
        <v>31</v>
      </c>
      <c r="G54" t="s">
        <v>151</v>
      </c>
    </row>
    <row r="55" spans="4:7" x14ac:dyDescent="0.25">
      <c r="D55" t="s">
        <v>284</v>
      </c>
      <c r="E55" t="s">
        <v>152</v>
      </c>
      <c r="F55" t="s">
        <v>153</v>
      </c>
      <c r="G55" t="s">
        <v>154</v>
      </c>
    </row>
    <row r="56" spans="4:7" x14ac:dyDescent="0.25">
      <c r="D56" t="s">
        <v>285</v>
      </c>
      <c r="E56" t="s">
        <v>156</v>
      </c>
      <c r="F56" t="s">
        <v>96</v>
      </c>
      <c r="G56" t="s">
        <v>41</v>
      </c>
    </row>
    <row r="57" spans="4:7" x14ac:dyDescent="0.25">
      <c r="D57" t="s">
        <v>286</v>
      </c>
      <c r="E57" t="s">
        <v>157</v>
      </c>
      <c r="F57" t="s">
        <v>158</v>
      </c>
      <c r="G57" t="s">
        <v>159</v>
      </c>
    </row>
    <row r="58" spans="4:7" x14ac:dyDescent="0.25">
      <c r="D58" t="s">
        <v>287</v>
      </c>
      <c r="E58" t="s">
        <v>161</v>
      </c>
      <c r="F58" t="s">
        <v>162</v>
      </c>
      <c r="G58" t="s">
        <v>12</v>
      </c>
    </row>
    <row r="59" spans="4:7" x14ac:dyDescent="0.25">
      <c r="D59" t="s">
        <v>288</v>
      </c>
      <c r="E59" t="s">
        <v>164</v>
      </c>
      <c r="F59" t="s">
        <v>102</v>
      </c>
      <c r="G59" t="s">
        <v>165</v>
      </c>
    </row>
    <row r="60" spans="4:7" x14ac:dyDescent="0.25">
      <c r="D60" t="s">
        <v>289</v>
      </c>
      <c r="E60" t="s">
        <v>166</v>
      </c>
      <c r="F60" t="s">
        <v>167</v>
      </c>
      <c r="G60" t="s">
        <v>168</v>
      </c>
    </row>
    <row r="61" spans="4:7" x14ac:dyDescent="0.25">
      <c r="D61" t="s">
        <v>290</v>
      </c>
      <c r="E61" t="s">
        <v>28</v>
      </c>
      <c r="F61" t="s">
        <v>7</v>
      </c>
      <c r="G61" t="s">
        <v>170</v>
      </c>
    </row>
    <row r="62" spans="4:7" x14ac:dyDescent="0.25">
      <c r="D62" t="s">
        <v>291</v>
      </c>
      <c r="E62" t="s">
        <v>62</v>
      </c>
      <c r="F62" t="s">
        <v>172</v>
      </c>
      <c r="G62" t="s">
        <v>173</v>
      </c>
    </row>
    <row r="63" spans="4:7" x14ac:dyDescent="0.25">
      <c r="D63" t="s">
        <v>292</v>
      </c>
      <c r="E63" t="s">
        <v>174</v>
      </c>
      <c r="F63" t="s">
        <v>111</v>
      </c>
      <c r="G63" t="s">
        <v>175</v>
      </c>
    </row>
    <row r="64" spans="4:7" x14ac:dyDescent="0.25">
      <c r="D64" t="s">
        <v>293</v>
      </c>
      <c r="E64" t="s">
        <v>177</v>
      </c>
      <c r="F64" t="s">
        <v>178</v>
      </c>
      <c r="G64" t="s">
        <v>179</v>
      </c>
    </row>
    <row r="65" spans="4:7" x14ac:dyDescent="0.25">
      <c r="D65" t="s">
        <v>294</v>
      </c>
      <c r="E65" t="s">
        <v>7</v>
      </c>
      <c r="F65" t="s">
        <v>84</v>
      </c>
      <c r="G65" t="s">
        <v>180</v>
      </c>
    </row>
    <row r="66" spans="4:7" x14ac:dyDescent="0.25">
      <c r="D66" t="s">
        <v>295</v>
      </c>
      <c r="E66" t="s">
        <v>182</v>
      </c>
      <c r="F66" t="s">
        <v>17</v>
      </c>
      <c r="G66" t="s">
        <v>183</v>
      </c>
    </row>
    <row r="67" spans="4:7" x14ac:dyDescent="0.25">
      <c r="D67" t="s">
        <v>296</v>
      </c>
      <c r="E67" t="s">
        <v>185</v>
      </c>
      <c r="F67" t="s">
        <v>186</v>
      </c>
      <c r="G67" t="s">
        <v>187</v>
      </c>
    </row>
    <row r="68" spans="4:7" x14ac:dyDescent="0.25">
      <c r="D68" t="s">
        <v>297</v>
      </c>
      <c r="E68" t="s">
        <v>126</v>
      </c>
      <c r="F68" t="s">
        <v>188</v>
      </c>
      <c r="G68" t="s">
        <v>165</v>
      </c>
    </row>
    <row r="69" spans="4:7" x14ac:dyDescent="0.25">
      <c r="D69" t="s">
        <v>298</v>
      </c>
      <c r="E69" t="s">
        <v>189</v>
      </c>
      <c r="F69" t="s">
        <v>72</v>
      </c>
      <c r="G69" t="s">
        <v>190</v>
      </c>
    </row>
    <row r="70" spans="4:7" x14ac:dyDescent="0.25">
      <c r="D70" t="s">
        <v>299</v>
      </c>
      <c r="E70" t="s">
        <v>28</v>
      </c>
      <c r="F70" t="s">
        <v>191</v>
      </c>
      <c r="G70" t="s">
        <v>192</v>
      </c>
    </row>
    <row r="71" spans="4:7" x14ac:dyDescent="0.25">
      <c r="D71" t="s">
        <v>300</v>
      </c>
      <c r="E71" t="s">
        <v>193</v>
      </c>
      <c r="F71" t="s">
        <v>62</v>
      </c>
      <c r="G71" t="s">
        <v>122</v>
      </c>
    </row>
    <row r="72" spans="4:7" x14ac:dyDescent="0.25">
      <c r="D72" t="s">
        <v>301</v>
      </c>
      <c r="E72" t="s">
        <v>28</v>
      </c>
      <c r="F72" t="s">
        <v>194</v>
      </c>
      <c r="G72" t="s">
        <v>195</v>
      </c>
    </row>
    <row r="73" spans="4:7" x14ac:dyDescent="0.25">
      <c r="D73" t="s">
        <v>302</v>
      </c>
      <c r="E73" t="s">
        <v>196</v>
      </c>
      <c r="F73" t="s">
        <v>52</v>
      </c>
      <c r="G73" t="s">
        <v>197</v>
      </c>
    </row>
    <row r="74" spans="4:7" x14ac:dyDescent="0.25">
      <c r="D74" t="s">
        <v>303</v>
      </c>
      <c r="E74" t="s">
        <v>198</v>
      </c>
      <c r="F74" t="s">
        <v>199</v>
      </c>
      <c r="G74" t="s">
        <v>200</v>
      </c>
    </row>
    <row r="75" spans="4:7" x14ac:dyDescent="0.25">
      <c r="D75" t="s">
        <v>304</v>
      </c>
      <c r="E75" t="s">
        <v>202</v>
      </c>
      <c r="F75" t="s">
        <v>28</v>
      </c>
      <c r="G75" t="s">
        <v>203</v>
      </c>
    </row>
    <row r="76" spans="4:7" x14ac:dyDescent="0.25">
      <c r="D76" t="s">
        <v>305</v>
      </c>
      <c r="E76" t="s">
        <v>205</v>
      </c>
      <c r="F76" t="s">
        <v>206</v>
      </c>
      <c r="G76" t="s">
        <v>207</v>
      </c>
    </row>
    <row r="77" spans="4:7" x14ac:dyDescent="0.25">
      <c r="D77" t="s">
        <v>306</v>
      </c>
      <c r="E77" t="s">
        <v>40</v>
      </c>
      <c r="F77" t="s">
        <v>121</v>
      </c>
      <c r="G77" t="s">
        <v>208</v>
      </c>
    </row>
    <row r="78" spans="4:7" x14ac:dyDescent="0.25">
      <c r="D78" t="s">
        <v>307</v>
      </c>
      <c r="E78" t="s">
        <v>66</v>
      </c>
      <c r="F78" t="s">
        <v>52</v>
      </c>
      <c r="G78" t="s">
        <v>209</v>
      </c>
    </row>
    <row r="79" spans="4:7" x14ac:dyDescent="0.25">
      <c r="D79" t="s">
        <v>308</v>
      </c>
      <c r="E79" t="s">
        <v>28</v>
      </c>
      <c r="F79" t="s">
        <v>62</v>
      </c>
      <c r="G79" t="s">
        <v>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84"/>
  <sheetViews>
    <sheetView tabSelected="1" topLeftCell="F1" workbookViewId="0">
      <selection activeCell="O2" sqref="O2:O79"/>
    </sheetView>
  </sheetViews>
  <sheetFormatPr baseColWidth="10" defaultRowHeight="15" x14ac:dyDescent="0.25"/>
  <cols>
    <col min="5" max="5" width="28.85546875" bestFit="1" customWidth="1"/>
    <col min="6" max="6" width="15.85546875" style="1" customWidth="1"/>
    <col min="7" max="7" width="28.85546875" customWidth="1"/>
    <col min="8" max="8" width="11.85546875" bestFit="1" customWidth="1"/>
    <col min="10" max="10" width="13.140625" customWidth="1"/>
    <col min="13" max="13" width="14" customWidth="1"/>
    <col min="16" max="16" width="18.85546875" customWidth="1"/>
    <col min="17" max="17" width="15.85546875" bestFit="1" customWidth="1"/>
  </cols>
  <sheetData>
    <row r="1" spans="1:17" x14ac:dyDescent="0.25">
      <c r="A1" s="2" t="s">
        <v>211</v>
      </c>
      <c r="B1" s="2" t="s">
        <v>1</v>
      </c>
      <c r="C1" s="2" t="s">
        <v>217</v>
      </c>
      <c r="D1" s="2" t="s">
        <v>0</v>
      </c>
      <c r="E1" s="2" t="s">
        <v>2</v>
      </c>
      <c r="F1" s="2" t="s">
        <v>222</v>
      </c>
      <c r="G1" s="2" t="s">
        <v>220</v>
      </c>
      <c r="H1" s="2" t="s">
        <v>221</v>
      </c>
      <c r="I1" s="2" t="s">
        <v>223</v>
      </c>
      <c r="J1" s="2" t="s">
        <v>224</v>
      </c>
      <c r="K1" s="2" t="s">
        <v>225</v>
      </c>
      <c r="L1" s="2" t="s">
        <v>226</v>
      </c>
      <c r="M1" s="2" t="s">
        <v>227</v>
      </c>
      <c r="N1" s="2" t="s">
        <v>228</v>
      </c>
      <c r="O1" s="2" t="s">
        <v>229</v>
      </c>
      <c r="P1" s="2" t="s">
        <v>314</v>
      </c>
      <c r="Q1" s="2" t="s">
        <v>315</v>
      </c>
    </row>
    <row r="2" spans="1:17" x14ac:dyDescent="0.25">
      <c r="A2">
        <v>1</v>
      </c>
      <c r="B2" t="s">
        <v>3</v>
      </c>
      <c r="C2" t="s">
        <v>4</v>
      </c>
      <c r="D2" t="s">
        <v>5</v>
      </c>
      <c r="E2" t="s">
        <v>6</v>
      </c>
      <c r="F2" s="3">
        <v>31017</v>
      </c>
      <c r="G2" s="3">
        <v>26650</v>
      </c>
      <c r="H2">
        <f>YEAR(F2)</f>
        <v>1984</v>
      </c>
      <c r="I2">
        <f>MONTH(F2)</f>
        <v>12</v>
      </c>
      <c r="J2">
        <f>DAY(F2)</f>
        <v>1</v>
      </c>
      <c r="K2">
        <f ca="1">YEARFRAC(F2,TODAY())</f>
        <v>36.902777777777779</v>
      </c>
      <c r="L2">
        <f ca="1">YEARFRAC(G2,TODAY())</f>
        <v>48.858333333333334</v>
      </c>
      <c r="M2">
        <f ca="1">DATEDIF(G2,TODAY(),"Y")</f>
        <v>48</v>
      </c>
      <c r="N2">
        <f ca="1">DATEDIF(G2,TODAY(),"MD")</f>
        <v>9</v>
      </c>
      <c r="O2" t="str">
        <f>TEXT(G2,"DDDD")</f>
        <v>domingo</v>
      </c>
      <c r="P2" t="str">
        <f>IF(E2=$E$2,"BAJAR SUELDO","SUBIR SUELDO")</f>
        <v>BAJAR SUELDO</v>
      </c>
      <c r="Q2" t="str">
        <f>IF(H2&gt;=2000,"MILENIANS","GENERACION X,Y")</f>
        <v>GENERACION X,Y</v>
      </c>
    </row>
    <row r="3" spans="1:17" x14ac:dyDescent="0.25">
      <c r="A3">
        <v>2</v>
      </c>
      <c r="B3" t="s">
        <v>7</v>
      </c>
      <c r="C3" t="s">
        <v>8</v>
      </c>
      <c r="D3" t="s">
        <v>9</v>
      </c>
      <c r="E3" t="s">
        <v>6</v>
      </c>
      <c r="F3" s="3">
        <v>37043</v>
      </c>
      <c r="G3" s="3">
        <v>18442</v>
      </c>
      <c r="H3">
        <f t="shared" ref="H3:H66" si="0">YEAR(F3)</f>
        <v>2001</v>
      </c>
      <c r="I3">
        <f t="shared" ref="I3:I66" si="1">MONTH(F3)</f>
        <v>6</v>
      </c>
      <c r="J3">
        <f t="shared" ref="J3:J66" si="2">DAY(F3)</f>
        <v>1</v>
      </c>
      <c r="K3">
        <f t="shared" ref="K3:K66" ca="1" si="3">YEARFRAC(F3,TODAY())</f>
        <v>20.402777777777779</v>
      </c>
      <c r="L3">
        <f t="shared" ref="L3:L66" ca="1" si="4">YEARFRAC(G3,TODAY())</f>
        <v>71.327777777777783</v>
      </c>
      <c r="M3">
        <f t="shared" ref="M3:M66" ca="1" si="5">DATEDIF(G3,TODAY(),"Y")</f>
        <v>71</v>
      </c>
      <c r="N3">
        <f t="shared" ref="N3:N66" ca="1" si="6">DATEDIF(G3,TODAY(),"MD")</f>
        <v>28</v>
      </c>
      <c r="O3" t="str">
        <f t="shared" ref="O3:O66" si="7">TEXT(G3,"DDDD")</f>
        <v>miércoles</v>
      </c>
      <c r="P3" t="str">
        <f t="shared" ref="P3:P66" si="8">IF(E3=$E$2,"BAJAR SUELDO","SUBIR SUELDO")</f>
        <v>BAJAR SUELDO</v>
      </c>
      <c r="Q3" t="str">
        <f t="shared" ref="Q3:Q66" si="9">IF(H3&gt;=2000,"MILENIANS","GENERACION X,Y")</f>
        <v>MILENIANS</v>
      </c>
    </row>
    <row r="4" spans="1:17" x14ac:dyDescent="0.25">
      <c r="A4">
        <v>3</v>
      </c>
      <c r="B4" t="s">
        <v>10</v>
      </c>
      <c r="C4" t="s">
        <v>11</v>
      </c>
      <c r="D4" t="s">
        <v>12</v>
      </c>
      <c r="E4" t="s">
        <v>6</v>
      </c>
      <c r="F4" s="3">
        <v>31891</v>
      </c>
      <c r="G4" s="3">
        <v>20373</v>
      </c>
      <c r="H4">
        <f t="shared" si="0"/>
        <v>1987</v>
      </c>
      <c r="I4">
        <f t="shared" si="1"/>
        <v>4</v>
      </c>
      <c r="J4">
        <f t="shared" si="2"/>
        <v>24</v>
      </c>
      <c r="K4">
        <f t="shared" ca="1" si="3"/>
        <v>34.505555555555553</v>
      </c>
      <c r="L4">
        <f t="shared" ca="1" si="4"/>
        <v>66.041666666666671</v>
      </c>
      <c r="M4">
        <f t="shared" ca="1" si="5"/>
        <v>66</v>
      </c>
      <c r="N4">
        <f t="shared" ca="1" si="6"/>
        <v>15</v>
      </c>
      <c r="O4" t="str">
        <f t="shared" si="7"/>
        <v>martes</v>
      </c>
      <c r="P4" t="str">
        <f t="shared" si="8"/>
        <v>BAJAR SUELDO</v>
      </c>
      <c r="Q4" t="str">
        <f t="shared" si="9"/>
        <v>GENERACION X,Y</v>
      </c>
    </row>
    <row r="5" spans="1:17" x14ac:dyDescent="0.25">
      <c r="A5">
        <v>4</v>
      </c>
      <c r="B5" t="s">
        <v>13</v>
      </c>
      <c r="C5" t="s">
        <v>14</v>
      </c>
      <c r="D5" t="s">
        <v>15</v>
      </c>
      <c r="E5" t="s">
        <v>6</v>
      </c>
      <c r="F5" s="3">
        <v>31883</v>
      </c>
      <c r="G5" s="3">
        <v>20265</v>
      </c>
      <c r="H5">
        <f t="shared" si="0"/>
        <v>1987</v>
      </c>
      <c r="I5">
        <f t="shared" si="1"/>
        <v>4</v>
      </c>
      <c r="J5">
        <f t="shared" si="2"/>
        <v>16</v>
      </c>
      <c r="K5">
        <f t="shared" ca="1" si="3"/>
        <v>34.527777777777779</v>
      </c>
      <c r="L5">
        <f t="shared" ca="1" si="4"/>
        <v>66.336111111111109</v>
      </c>
      <c r="M5">
        <f t="shared" ca="1" si="5"/>
        <v>66</v>
      </c>
      <c r="N5">
        <f t="shared" ca="1" si="6"/>
        <v>1</v>
      </c>
      <c r="O5" t="str">
        <f t="shared" si="7"/>
        <v>sábado</v>
      </c>
      <c r="P5" t="str">
        <f t="shared" si="8"/>
        <v>BAJAR SUELDO</v>
      </c>
      <c r="Q5" t="str">
        <f t="shared" si="9"/>
        <v>GENERACION X,Y</v>
      </c>
    </row>
    <row r="6" spans="1:17" x14ac:dyDescent="0.25">
      <c r="A6">
        <v>5</v>
      </c>
      <c r="B6" t="s">
        <v>16</v>
      </c>
      <c r="C6" t="s">
        <v>17</v>
      </c>
      <c r="D6" t="s">
        <v>18</v>
      </c>
      <c r="E6" t="s">
        <v>19</v>
      </c>
      <c r="F6" s="3">
        <v>26619</v>
      </c>
      <c r="G6" s="3">
        <v>16372</v>
      </c>
      <c r="H6">
        <f t="shared" si="0"/>
        <v>1972</v>
      </c>
      <c r="I6">
        <f t="shared" si="1"/>
        <v>11</v>
      </c>
      <c r="J6">
        <f t="shared" si="2"/>
        <v>16</v>
      </c>
      <c r="K6">
        <f t="shared" ca="1" si="3"/>
        <v>48.944444444444443</v>
      </c>
      <c r="L6">
        <f t="shared" ca="1" si="4"/>
        <v>76.99722222222222</v>
      </c>
      <c r="M6">
        <f t="shared" ca="1" si="5"/>
        <v>76</v>
      </c>
      <c r="N6">
        <f t="shared" ca="1" si="6"/>
        <v>29</v>
      </c>
      <c r="O6" t="str">
        <f t="shared" si="7"/>
        <v>viernes</v>
      </c>
      <c r="P6" t="str">
        <f t="shared" si="8"/>
        <v>SUBIR SUELDO</v>
      </c>
      <c r="Q6" t="str">
        <f t="shared" si="9"/>
        <v>GENERACION X,Y</v>
      </c>
    </row>
    <row r="7" spans="1:17" x14ac:dyDescent="0.25">
      <c r="A7">
        <v>6</v>
      </c>
      <c r="B7" t="s">
        <v>20</v>
      </c>
      <c r="C7" t="s">
        <v>21</v>
      </c>
      <c r="D7" t="s">
        <v>22</v>
      </c>
      <c r="E7" t="s">
        <v>19</v>
      </c>
      <c r="F7" s="3">
        <v>32463</v>
      </c>
      <c r="G7" s="3">
        <v>18264</v>
      </c>
      <c r="H7">
        <f t="shared" si="0"/>
        <v>1988</v>
      </c>
      <c r="I7">
        <f t="shared" si="1"/>
        <v>11</v>
      </c>
      <c r="J7">
        <f t="shared" si="2"/>
        <v>16</v>
      </c>
      <c r="K7">
        <f t="shared" ca="1" si="3"/>
        <v>32.944444444444443</v>
      </c>
      <c r="L7">
        <f t="shared" ca="1" si="4"/>
        <v>71.819444444444443</v>
      </c>
      <c r="M7">
        <f t="shared" ca="1" si="5"/>
        <v>71</v>
      </c>
      <c r="N7">
        <f t="shared" ca="1" si="6"/>
        <v>25</v>
      </c>
      <c r="O7" t="str">
        <f t="shared" si="7"/>
        <v>domingo</v>
      </c>
      <c r="P7" t="str">
        <f t="shared" si="8"/>
        <v>SUBIR SUELDO</v>
      </c>
      <c r="Q7" t="str">
        <f t="shared" si="9"/>
        <v>GENERACION X,Y</v>
      </c>
    </row>
    <row r="8" spans="1:17" x14ac:dyDescent="0.25">
      <c r="A8">
        <v>7</v>
      </c>
      <c r="B8" t="s">
        <v>23</v>
      </c>
      <c r="C8" t="s">
        <v>24</v>
      </c>
      <c r="D8" t="s">
        <v>25</v>
      </c>
      <c r="E8" t="s">
        <v>19</v>
      </c>
      <c r="F8" s="3">
        <v>31809</v>
      </c>
      <c r="G8" s="3">
        <v>22346</v>
      </c>
      <c r="H8">
        <f t="shared" si="0"/>
        <v>1987</v>
      </c>
      <c r="I8">
        <f t="shared" si="1"/>
        <v>2</v>
      </c>
      <c r="J8">
        <f t="shared" si="2"/>
        <v>1</v>
      </c>
      <c r="K8">
        <f t="shared" ca="1" si="3"/>
        <v>34.736111111111114</v>
      </c>
      <c r="L8">
        <f t="shared" ca="1" si="4"/>
        <v>60.638888888888886</v>
      </c>
      <c r="M8">
        <f t="shared" ca="1" si="5"/>
        <v>60</v>
      </c>
      <c r="N8">
        <f t="shared" ca="1" si="6"/>
        <v>20</v>
      </c>
      <c r="O8" t="str">
        <f t="shared" si="7"/>
        <v>lunes</v>
      </c>
      <c r="P8" t="str">
        <f t="shared" si="8"/>
        <v>SUBIR SUELDO</v>
      </c>
      <c r="Q8" t="str">
        <f t="shared" si="9"/>
        <v>GENERACION X,Y</v>
      </c>
    </row>
    <row r="9" spans="1:17" x14ac:dyDescent="0.25">
      <c r="A9">
        <v>8</v>
      </c>
      <c r="B9" t="s">
        <v>27</v>
      </c>
      <c r="C9" t="s">
        <v>28</v>
      </c>
      <c r="D9" t="s">
        <v>29</v>
      </c>
      <c r="E9" t="s">
        <v>19</v>
      </c>
      <c r="F9" s="3">
        <v>31974</v>
      </c>
      <c r="G9" s="3">
        <v>21135</v>
      </c>
      <c r="H9">
        <f t="shared" si="0"/>
        <v>1987</v>
      </c>
      <c r="I9">
        <f t="shared" si="1"/>
        <v>7</v>
      </c>
      <c r="J9">
        <f t="shared" si="2"/>
        <v>16</v>
      </c>
      <c r="K9">
        <f t="shared" ca="1" si="3"/>
        <v>34.277777777777779</v>
      </c>
      <c r="L9">
        <f t="shared" ca="1" si="4"/>
        <v>63.958333333333336</v>
      </c>
      <c r="M9">
        <f t="shared" ca="1" si="5"/>
        <v>63</v>
      </c>
      <c r="N9">
        <f t="shared" ca="1" si="6"/>
        <v>15</v>
      </c>
      <c r="O9" t="str">
        <f t="shared" si="7"/>
        <v>lunes</v>
      </c>
      <c r="P9" t="str">
        <f t="shared" si="8"/>
        <v>SUBIR SUELDO</v>
      </c>
      <c r="Q9" t="str">
        <f t="shared" si="9"/>
        <v>GENERACION X,Y</v>
      </c>
    </row>
    <row r="10" spans="1:17" x14ac:dyDescent="0.25">
      <c r="A10">
        <v>9</v>
      </c>
      <c r="B10" t="s">
        <v>30</v>
      </c>
      <c r="C10" t="s">
        <v>31</v>
      </c>
      <c r="D10" t="s">
        <v>32</v>
      </c>
      <c r="E10" t="s">
        <v>19</v>
      </c>
      <c r="F10" s="3" t="s">
        <v>26</v>
      </c>
      <c r="G10" s="3">
        <v>19460</v>
      </c>
      <c r="H10">
        <f t="shared" si="0"/>
        <v>1987</v>
      </c>
      <c r="I10">
        <f t="shared" si="1"/>
        <v>11</v>
      </c>
      <c r="J10">
        <f t="shared" si="2"/>
        <v>1</v>
      </c>
      <c r="K10">
        <f t="shared" ca="1" si="3"/>
        <v>33.986111111111114</v>
      </c>
      <c r="L10">
        <f t="shared" ca="1" si="4"/>
        <v>68.541666666666671</v>
      </c>
      <c r="M10">
        <f t="shared" ca="1" si="5"/>
        <v>68</v>
      </c>
      <c r="N10">
        <f t="shared" ca="1" si="6"/>
        <v>15</v>
      </c>
      <c r="O10" t="str">
        <f t="shared" si="7"/>
        <v>sábado</v>
      </c>
      <c r="P10" t="str">
        <f t="shared" si="8"/>
        <v>SUBIR SUELDO</v>
      </c>
      <c r="Q10" t="str">
        <f t="shared" si="9"/>
        <v>GENERACION X,Y</v>
      </c>
    </row>
    <row r="11" spans="1:17" x14ac:dyDescent="0.25">
      <c r="A11">
        <v>10</v>
      </c>
      <c r="B11" t="s">
        <v>33</v>
      </c>
      <c r="C11" t="s">
        <v>34</v>
      </c>
      <c r="D11" t="s">
        <v>35</v>
      </c>
      <c r="E11" t="s">
        <v>19</v>
      </c>
      <c r="F11" s="3">
        <v>32082</v>
      </c>
      <c r="G11" s="3">
        <v>19581</v>
      </c>
      <c r="H11">
        <f t="shared" si="0"/>
        <v>1987</v>
      </c>
      <c r="I11">
        <f t="shared" si="1"/>
        <v>11</v>
      </c>
      <c r="J11">
        <f t="shared" si="2"/>
        <v>1</v>
      </c>
      <c r="K11">
        <f t="shared" ca="1" si="3"/>
        <v>33.986111111111114</v>
      </c>
      <c r="L11">
        <f t="shared" ca="1" si="4"/>
        <v>68.211111111111109</v>
      </c>
      <c r="M11">
        <f t="shared" ca="1" si="5"/>
        <v>68</v>
      </c>
      <c r="N11">
        <f t="shared" ca="1" si="6"/>
        <v>16</v>
      </c>
      <c r="O11" t="str">
        <f t="shared" si="7"/>
        <v>lunes</v>
      </c>
      <c r="P11" t="str">
        <f t="shared" si="8"/>
        <v>SUBIR SUELDO</v>
      </c>
      <c r="Q11" t="str">
        <f t="shared" si="9"/>
        <v>GENERACION X,Y</v>
      </c>
    </row>
    <row r="12" spans="1:17" x14ac:dyDescent="0.25">
      <c r="A12">
        <v>11</v>
      </c>
      <c r="B12" t="s">
        <v>36</v>
      </c>
      <c r="C12" t="s">
        <v>37</v>
      </c>
      <c r="D12" t="s">
        <v>38</v>
      </c>
      <c r="E12" t="s">
        <v>19</v>
      </c>
      <c r="F12" s="3">
        <v>33664</v>
      </c>
      <c r="G12" s="3">
        <v>24246</v>
      </c>
      <c r="H12">
        <f t="shared" si="0"/>
        <v>1992</v>
      </c>
      <c r="I12">
        <f t="shared" si="1"/>
        <v>3</v>
      </c>
      <c r="J12">
        <f t="shared" si="2"/>
        <v>1</v>
      </c>
      <c r="K12">
        <f t="shared" ca="1" si="3"/>
        <v>29.652777777777779</v>
      </c>
      <c r="L12">
        <f t="shared" ca="1" si="4"/>
        <v>55.43611111111111</v>
      </c>
      <c r="M12">
        <f t="shared" ca="1" si="5"/>
        <v>55</v>
      </c>
      <c r="N12">
        <f t="shared" ca="1" si="6"/>
        <v>7</v>
      </c>
      <c r="O12" t="str">
        <f t="shared" si="7"/>
        <v>jueves</v>
      </c>
      <c r="P12" t="str">
        <f t="shared" si="8"/>
        <v>SUBIR SUELDO</v>
      </c>
      <c r="Q12" t="str">
        <f t="shared" si="9"/>
        <v>GENERACION X,Y</v>
      </c>
    </row>
    <row r="13" spans="1:17" x14ac:dyDescent="0.25">
      <c r="A13">
        <v>12</v>
      </c>
      <c r="B13" t="s">
        <v>39</v>
      </c>
      <c r="C13" t="s">
        <v>40</v>
      </c>
      <c r="D13" t="s">
        <v>41</v>
      </c>
      <c r="E13" t="s">
        <v>19</v>
      </c>
      <c r="F13" s="3">
        <v>36176</v>
      </c>
      <c r="G13" s="3">
        <v>18533</v>
      </c>
      <c r="H13">
        <f t="shared" si="0"/>
        <v>1999</v>
      </c>
      <c r="I13">
        <f t="shared" si="1"/>
        <v>1</v>
      </c>
      <c r="J13">
        <f t="shared" si="2"/>
        <v>16</v>
      </c>
      <c r="K13">
        <f t="shared" ca="1" si="3"/>
        <v>22.777777777777779</v>
      </c>
      <c r="L13">
        <f t="shared" ca="1" si="4"/>
        <v>71.080555555555549</v>
      </c>
      <c r="M13">
        <f t="shared" ca="1" si="5"/>
        <v>71</v>
      </c>
      <c r="N13">
        <f t="shared" ca="1" si="6"/>
        <v>29</v>
      </c>
      <c r="O13" t="str">
        <f t="shared" si="7"/>
        <v>miércoles</v>
      </c>
      <c r="P13" t="str">
        <f t="shared" si="8"/>
        <v>SUBIR SUELDO</v>
      </c>
      <c r="Q13" t="str">
        <f t="shared" si="9"/>
        <v>GENERACION X,Y</v>
      </c>
    </row>
    <row r="14" spans="1:17" x14ac:dyDescent="0.25">
      <c r="A14">
        <v>13</v>
      </c>
      <c r="B14" t="s">
        <v>28</v>
      </c>
      <c r="C14" t="s">
        <v>42</v>
      </c>
      <c r="D14" t="s">
        <v>43</v>
      </c>
      <c r="E14" t="s">
        <v>19</v>
      </c>
      <c r="F14" s="3">
        <v>39157</v>
      </c>
      <c r="G14" s="3">
        <v>23801</v>
      </c>
      <c r="H14">
        <f t="shared" si="0"/>
        <v>2007</v>
      </c>
      <c r="I14">
        <f t="shared" si="1"/>
        <v>3</v>
      </c>
      <c r="J14">
        <f t="shared" si="2"/>
        <v>16</v>
      </c>
      <c r="K14">
        <f t="shared" ca="1" si="3"/>
        <v>14.611111111111111</v>
      </c>
      <c r="L14">
        <f t="shared" ca="1" si="4"/>
        <v>56.655555555555559</v>
      </c>
      <c r="M14">
        <f t="shared" ca="1" si="5"/>
        <v>56</v>
      </c>
      <c r="N14">
        <f t="shared" ca="1" si="6"/>
        <v>28</v>
      </c>
      <c r="O14" t="str">
        <f t="shared" si="7"/>
        <v>domingo</v>
      </c>
      <c r="P14" t="str">
        <f t="shared" si="8"/>
        <v>SUBIR SUELDO</v>
      </c>
      <c r="Q14" t="str">
        <f t="shared" si="9"/>
        <v>MILENIANS</v>
      </c>
    </row>
    <row r="15" spans="1:17" x14ac:dyDescent="0.25">
      <c r="A15">
        <v>14</v>
      </c>
      <c r="B15" t="s">
        <v>44</v>
      </c>
      <c r="C15" t="s">
        <v>45</v>
      </c>
      <c r="D15" t="s">
        <v>46</v>
      </c>
      <c r="E15" t="s">
        <v>19</v>
      </c>
      <c r="F15" s="3">
        <v>30575</v>
      </c>
      <c r="G15" s="3">
        <v>20143</v>
      </c>
      <c r="H15">
        <f t="shared" si="0"/>
        <v>1983</v>
      </c>
      <c r="I15">
        <f t="shared" si="1"/>
        <v>9</v>
      </c>
      <c r="J15">
        <f t="shared" si="2"/>
        <v>16</v>
      </c>
      <c r="K15">
        <f t="shared" ca="1" si="3"/>
        <v>38.111111111111114</v>
      </c>
      <c r="L15">
        <f t="shared" ca="1" si="4"/>
        <v>66.674999999999997</v>
      </c>
      <c r="M15">
        <f t="shared" ca="1" si="5"/>
        <v>66</v>
      </c>
      <c r="N15">
        <f t="shared" ca="1" si="6"/>
        <v>3</v>
      </c>
      <c r="O15" t="str">
        <f t="shared" si="7"/>
        <v>miércoles</v>
      </c>
      <c r="P15" t="str">
        <f t="shared" si="8"/>
        <v>SUBIR SUELDO</v>
      </c>
      <c r="Q15" t="str">
        <f t="shared" si="9"/>
        <v>GENERACION X,Y</v>
      </c>
    </row>
    <row r="16" spans="1:17" x14ac:dyDescent="0.25">
      <c r="A16">
        <v>15</v>
      </c>
      <c r="B16" t="s">
        <v>48</v>
      </c>
      <c r="C16" t="s">
        <v>49</v>
      </c>
      <c r="D16" t="s">
        <v>50</v>
      </c>
      <c r="E16" t="s">
        <v>19</v>
      </c>
      <c r="F16" s="3">
        <v>30773</v>
      </c>
      <c r="G16" s="3">
        <v>22126</v>
      </c>
      <c r="H16">
        <f t="shared" si="0"/>
        <v>1984</v>
      </c>
      <c r="I16">
        <f t="shared" si="1"/>
        <v>4</v>
      </c>
      <c r="J16">
        <f t="shared" si="2"/>
        <v>1</v>
      </c>
      <c r="K16">
        <f t="shared" ca="1" si="3"/>
        <v>37.569444444444443</v>
      </c>
      <c r="L16">
        <f t="shared" ca="1" si="4"/>
        <v>61.241666666666667</v>
      </c>
      <c r="M16">
        <f t="shared" ca="1" si="5"/>
        <v>61</v>
      </c>
      <c r="N16">
        <f t="shared" ca="1" si="6"/>
        <v>27</v>
      </c>
      <c r="O16" t="str">
        <f t="shared" si="7"/>
        <v>viernes</v>
      </c>
      <c r="P16" t="str">
        <f t="shared" si="8"/>
        <v>SUBIR SUELDO</v>
      </c>
      <c r="Q16" t="str">
        <f t="shared" si="9"/>
        <v>GENERACION X,Y</v>
      </c>
    </row>
    <row r="17" spans="1:17" x14ac:dyDescent="0.25">
      <c r="A17">
        <v>16</v>
      </c>
      <c r="B17" t="s">
        <v>52</v>
      </c>
      <c r="C17" t="s">
        <v>53</v>
      </c>
      <c r="D17" t="s">
        <v>54</v>
      </c>
      <c r="E17" t="s">
        <v>55</v>
      </c>
      <c r="F17" s="3" t="s">
        <v>47</v>
      </c>
      <c r="G17" s="3">
        <v>19290</v>
      </c>
      <c r="H17">
        <f t="shared" si="0"/>
        <v>2008</v>
      </c>
      <c r="I17">
        <f t="shared" si="1"/>
        <v>3</v>
      </c>
      <c r="J17">
        <f t="shared" si="2"/>
        <v>1</v>
      </c>
      <c r="K17">
        <f t="shared" ca="1" si="3"/>
        <v>13.652777777777779</v>
      </c>
      <c r="L17">
        <f t="shared" ca="1" si="4"/>
        <v>69.00833333333334</v>
      </c>
      <c r="M17">
        <f t="shared" ca="1" si="5"/>
        <v>69</v>
      </c>
      <c r="N17">
        <f t="shared" ca="1" si="6"/>
        <v>3</v>
      </c>
      <c r="O17" t="str">
        <f t="shared" si="7"/>
        <v>jueves</v>
      </c>
      <c r="P17" t="str">
        <f t="shared" si="8"/>
        <v>SUBIR SUELDO</v>
      </c>
      <c r="Q17" t="str">
        <f t="shared" si="9"/>
        <v>MILENIANS</v>
      </c>
    </row>
    <row r="18" spans="1:17" x14ac:dyDescent="0.25">
      <c r="A18">
        <v>17</v>
      </c>
      <c r="B18" t="s">
        <v>40</v>
      </c>
      <c r="C18" t="s">
        <v>57</v>
      </c>
      <c r="D18" t="s">
        <v>58</v>
      </c>
      <c r="E18" t="s">
        <v>55</v>
      </c>
      <c r="F18" s="3" t="s">
        <v>51</v>
      </c>
      <c r="G18" s="3">
        <v>20974</v>
      </c>
      <c r="H18">
        <f t="shared" si="0"/>
        <v>1984</v>
      </c>
      <c r="I18">
        <f t="shared" si="1"/>
        <v>7</v>
      </c>
      <c r="J18">
        <f t="shared" si="2"/>
        <v>1</v>
      </c>
      <c r="K18">
        <f t="shared" ca="1" si="3"/>
        <v>37.319444444444443</v>
      </c>
      <c r="L18">
        <f t="shared" ca="1" si="4"/>
        <v>64.397222222222226</v>
      </c>
      <c r="M18">
        <f t="shared" ca="1" si="5"/>
        <v>64</v>
      </c>
      <c r="N18">
        <f t="shared" ca="1" si="6"/>
        <v>23</v>
      </c>
      <c r="O18" t="str">
        <f t="shared" si="7"/>
        <v>lunes</v>
      </c>
      <c r="P18" t="str">
        <f t="shared" si="8"/>
        <v>SUBIR SUELDO</v>
      </c>
      <c r="Q18" t="str">
        <f t="shared" si="9"/>
        <v>GENERACION X,Y</v>
      </c>
    </row>
    <row r="19" spans="1:17" x14ac:dyDescent="0.25">
      <c r="A19">
        <v>18</v>
      </c>
      <c r="B19" t="s">
        <v>59</v>
      </c>
      <c r="C19" t="s">
        <v>60</v>
      </c>
      <c r="D19" t="s">
        <v>61</v>
      </c>
      <c r="E19" t="s">
        <v>55</v>
      </c>
      <c r="F19" s="3" t="s">
        <v>56</v>
      </c>
      <c r="G19" s="3">
        <v>20220</v>
      </c>
      <c r="H19">
        <f t="shared" si="0"/>
        <v>1993</v>
      </c>
      <c r="I19">
        <f t="shared" si="1"/>
        <v>11</v>
      </c>
      <c r="J19">
        <f t="shared" si="2"/>
        <v>1</v>
      </c>
      <c r="K19">
        <f t="shared" ca="1" si="3"/>
        <v>27.986111111111111</v>
      </c>
      <c r="L19">
        <f t="shared" ca="1" si="4"/>
        <v>66.458333333333329</v>
      </c>
      <c r="M19">
        <f t="shared" ca="1" si="5"/>
        <v>66</v>
      </c>
      <c r="N19">
        <f t="shared" ca="1" si="6"/>
        <v>15</v>
      </c>
      <c r="O19" t="str">
        <f t="shared" si="7"/>
        <v>miércoles</v>
      </c>
      <c r="P19" t="str">
        <f t="shared" si="8"/>
        <v>SUBIR SUELDO</v>
      </c>
      <c r="Q19" t="str">
        <f t="shared" si="9"/>
        <v>GENERACION X,Y</v>
      </c>
    </row>
    <row r="20" spans="1:17" x14ac:dyDescent="0.25">
      <c r="A20">
        <v>19</v>
      </c>
      <c r="B20" t="s">
        <v>62</v>
      </c>
      <c r="C20" t="s">
        <v>63</v>
      </c>
      <c r="D20" t="s">
        <v>64</v>
      </c>
      <c r="E20" t="s">
        <v>55</v>
      </c>
      <c r="F20" s="3">
        <v>30242</v>
      </c>
      <c r="G20" s="3">
        <v>20651</v>
      </c>
      <c r="H20">
        <f t="shared" si="0"/>
        <v>1982</v>
      </c>
      <c r="I20">
        <f t="shared" si="1"/>
        <v>10</v>
      </c>
      <c r="J20">
        <f t="shared" si="2"/>
        <v>18</v>
      </c>
      <c r="K20">
        <f t="shared" ca="1" si="3"/>
        <v>39.022222222222226</v>
      </c>
      <c r="L20">
        <f t="shared" ca="1" si="4"/>
        <v>65.280555555555551</v>
      </c>
      <c r="M20">
        <f t="shared" ca="1" si="5"/>
        <v>65</v>
      </c>
      <c r="N20">
        <f t="shared" ca="1" si="6"/>
        <v>11</v>
      </c>
      <c r="O20" t="str">
        <f t="shared" si="7"/>
        <v>domingo</v>
      </c>
      <c r="P20" t="str">
        <f t="shared" si="8"/>
        <v>SUBIR SUELDO</v>
      </c>
      <c r="Q20" t="str">
        <f t="shared" si="9"/>
        <v>GENERACION X,Y</v>
      </c>
    </row>
    <row r="21" spans="1:17" x14ac:dyDescent="0.25">
      <c r="A21">
        <v>20</v>
      </c>
      <c r="B21" t="s">
        <v>65</v>
      </c>
      <c r="C21" t="s">
        <v>66</v>
      </c>
      <c r="D21" t="s">
        <v>67</v>
      </c>
      <c r="E21" t="s">
        <v>55</v>
      </c>
      <c r="F21" s="3">
        <v>29618</v>
      </c>
      <c r="G21" s="3">
        <v>19815</v>
      </c>
      <c r="H21">
        <f t="shared" si="0"/>
        <v>1981</v>
      </c>
      <c r="I21">
        <f t="shared" si="1"/>
        <v>2</v>
      </c>
      <c r="J21">
        <f t="shared" si="2"/>
        <v>1</v>
      </c>
      <c r="K21">
        <f t="shared" ca="1" si="3"/>
        <v>40.736111111111114</v>
      </c>
      <c r="L21">
        <f t="shared" ca="1" si="4"/>
        <v>67.569444444444443</v>
      </c>
      <c r="M21">
        <f t="shared" ca="1" si="5"/>
        <v>67</v>
      </c>
      <c r="N21">
        <f t="shared" ca="1" si="6"/>
        <v>25</v>
      </c>
      <c r="O21" t="str">
        <f t="shared" si="7"/>
        <v>jueves</v>
      </c>
      <c r="P21" t="str">
        <f t="shared" si="8"/>
        <v>SUBIR SUELDO</v>
      </c>
      <c r="Q21" t="str">
        <f t="shared" si="9"/>
        <v>GENERACION X,Y</v>
      </c>
    </row>
    <row r="22" spans="1:17" x14ac:dyDescent="0.25">
      <c r="A22">
        <v>21</v>
      </c>
      <c r="B22" t="s">
        <v>14</v>
      </c>
      <c r="C22" t="s">
        <v>69</v>
      </c>
      <c r="D22" t="s">
        <v>70</v>
      </c>
      <c r="E22" t="s">
        <v>55</v>
      </c>
      <c r="F22" s="3">
        <v>34090</v>
      </c>
      <c r="G22" s="3">
        <v>20999</v>
      </c>
      <c r="H22">
        <f t="shared" si="0"/>
        <v>1993</v>
      </c>
      <c r="I22">
        <f t="shared" si="1"/>
        <v>5</v>
      </c>
      <c r="J22">
        <f t="shared" si="2"/>
        <v>1</v>
      </c>
      <c r="K22">
        <f t="shared" ca="1" si="3"/>
        <v>28.486111111111111</v>
      </c>
      <c r="L22">
        <f t="shared" ca="1" si="4"/>
        <v>64.327777777777783</v>
      </c>
      <c r="M22">
        <f t="shared" ca="1" si="5"/>
        <v>64</v>
      </c>
      <c r="N22">
        <f t="shared" ca="1" si="6"/>
        <v>28</v>
      </c>
      <c r="O22" t="str">
        <f t="shared" si="7"/>
        <v>viernes</v>
      </c>
      <c r="P22" t="str">
        <f t="shared" si="8"/>
        <v>SUBIR SUELDO</v>
      </c>
      <c r="Q22" t="str">
        <f t="shared" si="9"/>
        <v>GENERACION X,Y</v>
      </c>
    </row>
    <row r="23" spans="1:17" x14ac:dyDescent="0.25">
      <c r="A23">
        <v>22</v>
      </c>
      <c r="B23" t="s">
        <v>71</v>
      </c>
      <c r="C23" t="s">
        <v>72</v>
      </c>
      <c r="D23" t="s">
        <v>73</v>
      </c>
      <c r="E23" t="s">
        <v>55</v>
      </c>
      <c r="F23" s="3" t="s">
        <v>68</v>
      </c>
      <c r="G23" s="3">
        <v>21038</v>
      </c>
      <c r="H23">
        <f t="shared" si="0"/>
        <v>1984</v>
      </c>
      <c r="I23">
        <f t="shared" si="1"/>
        <v>3</v>
      </c>
      <c r="J23">
        <f t="shared" si="2"/>
        <v>1</v>
      </c>
      <c r="K23">
        <f t="shared" ca="1" si="3"/>
        <v>37.652777777777779</v>
      </c>
      <c r="L23">
        <f t="shared" ca="1" si="4"/>
        <v>64.222222222222229</v>
      </c>
      <c r="M23">
        <f t="shared" ca="1" si="5"/>
        <v>64</v>
      </c>
      <c r="N23">
        <f t="shared" ca="1" si="6"/>
        <v>20</v>
      </c>
      <c r="O23" t="str">
        <f t="shared" si="7"/>
        <v>martes</v>
      </c>
      <c r="P23" t="str">
        <f t="shared" si="8"/>
        <v>SUBIR SUELDO</v>
      </c>
      <c r="Q23" t="str">
        <f t="shared" si="9"/>
        <v>GENERACION X,Y</v>
      </c>
    </row>
    <row r="24" spans="1:17" x14ac:dyDescent="0.25">
      <c r="A24">
        <v>23</v>
      </c>
      <c r="B24" t="s">
        <v>74</v>
      </c>
      <c r="C24" t="s">
        <v>75</v>
      </c>
      <c r="D24" t="s">
        <v>76</v>
      </c>
      <c r="E24" t="s">
        <v>55</v>
      </c>
      <c r="F24" s="3">
        <v>31762</v>
      </c>
      <c r="G24" s="3">
        <v>19872</v>
      </c>
      <c r="H24">
        <f t="shared" si="0"/>
        <v>1986</v>
      </c>
      <c r="I24">
        <f t="shared" si="1"/>
        <v>12</v>
      </c>
      <c r="J24">
        <f t="shared" si="2"/>
        <v>16</v>
      </c>
      <c r="K24">
        <f t="shared" ca="1" si="3"/>
        <v>34.861111111111114</v>
      </c>
      <c r="L24">
        <f t="shared" ca="1" si="4"/>
        <v>67.411111111111111</v>
      </c>
      <c r="M24">
        <f t="shared" ca="1" si="5"/>
        <v>67</v>
      </c>
      <c r="N24">
        <f t="shared" ca="1" si="6"/>
        <v>28</v>
      </c>
      <c r="O24" t="str">
        <f t="shared" si="7"/>
        <v>viernes</v>
      </c>
      <c r="P24" t="str">
        <f t="shared" si="8"/>
        <v>SUBIR SUELDO</v>
      </c>
      <c r="Q24" t="str">
        <f t="shared" si="9"/>
        <v>GENERACION X,Y</v>
      </c>
    </row>
    <row r="25" spans="1:17" x14ac:dyDescent="0.25">
      <c r="A25">
        <v>24</v>
      </c>
      <c r="B25" t="s">
        <v>77</v>
      </c>
      <c r="C25" t="s">
        <v>78</v>
      </c>
      <c r="D25" t="s">
        <v>79</v>
      </c>
      <c r="E25" t="s">
        <v>55</v>
      </c>
      <c r="F25" s="3">
        <v>36312</v>
      </c>
      <c r="G25" s="3">
        <v>19277</v>
      </c>
      <c r="H25">
        <f t="shared" si="0"/>
        <v>1999</v>
      </c>
      <c r="I25">
        <f t="shared" si="1"/>
        <v>6</v>
      </c>
      <c r="J25">
        <f t="shared" si="2"/>
        <v>1</v>
      </c>
      <c r="K25">
        <f t="shared" ca="1" si="3"/>
        <v>22.402777777777779</v>
      </c>
      <c r="L25">
        <f t="shared" ca="1" si="4"/>
        <v>69.044444444444451</v>
      </c>
      <c r="M25">
        <f t="shared" ca="1" si="5"/>
        <v>69</v>
      </c>
      <c r="N25">
        <f t="shared" ca="1" si="6"/>
        <v>16</v>
      </c>
      <c r="O25" t="str">
        <f t="shared" si="7"/>
        <v>viernes</v>
      </c>
      <c r="P25" t="str">
        <f t="shared" si="8"/>
        <v>SUBIR SUELDO</v>
      </c>
      <c r="Q25" t="str">
        <f t="shared" si="9"/>
        <v>GENERACION X,Y</v>
      </c>
    </row>
    <row r="26" spans="1:17" x14ac:dyDescent="0.25">
      <c r="A26">
        <v>25</v>
      </c>
      <c r="B26" t="s">
        <v>80</v>
      </c>
      <c r="C26" t="s">
        <v>81</v>
      </c>
      <c r="D26" t="s">
        <v>82</v>
      </c>
      <c r="E26" t="s">
        <v>55</v>
      </c>
      <c r="F26" s="3">
        <v>32933</v>
      </c>
      <c r="G26" s="3">
        <v>21297</v>
      </c>
      <c r="H26">
        <f t="shared" si="0"/>
        <v>1990</v>
      </c>
      <c r="I26">
        <f t="shared" si="1"/>
        <v>3</v>
      </c>
      <c r="J26">
        <f t="shared" si="2"/>
        <v>1</v>
      </c>
      <c r="K26">
        <f t="shared" ca="1" si="3"/>
        <v>31.652777777777779</v>
      </c>
      <c r="L26">
        <f t="shared" ca="1" si="4"/>
        <v>63.511111111111113</v>
      </c>
      <c r="M26">
        <f t="shared" ca="1" si="5"/>
        <v>63</v>
      </c>
      <c r="N26">
        <f t="shared" ca="1" si="6"/>
        <v>4</v>
      </c>
      <c r="O26" t="str">
        <f t="shared" si="7"/>
        <v>martes</v>
      </c>
      <c r="P26" t="str">
        <f t="shared" si="8"/>
        <v>SUBIR SUELDO</v>
      </c>
      <c r="Q26" t="str">
        <f t="shared" si="9"/>
        <v>GENERACION X,Y</v>
      </c>
    </row>
    <row r="27" spans="1:17" x14ac:dyDescent="0.25">
      <c r="A27">
        <v>26</v>
      </c>
      <c r="B27" t="s">
        <v>83</v>
      </c>
      <c r="C27" t="s">
        <v>84</v>
      </c>
      <c r="D27" t="s">
        <v>85</v>
      </c>
      <c r="E27" t="s">
        <v>55</v>
      </c>
      <c r="F27" s="3">
        <v>34274</v>
      </c>
      <c r="G27" s="3">
        <v>21526</v>
      </c>
      <c r="H27">
        <f t="shared" si="0"/>
        <v>1993</v>
      </c>
      <c r="I27">
        <f t="shared" si="1"/>
        <v>11</v>
      </c>
      <c r="J27">
        <f t="shared" si="2"/>
        <v>1</v>
      </c>
      <c r="K27">
        <f t="shared" ca="1" si="3"/>
        <v>27.986111111111111</v>
      </c>
      <c r="L27">
        <f t="shared" ca="1" si="4"/>
        <v>62.886111111111113</v>
      </c>
      <c r="M27">
        <f t="shared" ca="1" si="5"/>
        <v>62</v>
      </c>
      <c r="N27">
        <f t="shared" ca="1" si="6"/>
        <v>19</v>
      </c>
      <c r="O27" t="str">
        <f t="shared" si="7"/>
        <v>domingo</v>
      </c>
      <c r="P27" t="str">
        <f t="shared" si="8"/>
        <v>SUBIR SUELDO</v>
      </c>
      <c r="Q27" t="str">
        <f t="shared" si="9"/>
        <v>GENERACION X,Y</v>
      </c>
    </row>
    <row r="28" spans="1:17" x14ac:dyDescent="0.25">
      <c r="A28">
        <v>27</v>
      </c>
      <c r="B28" t="s">
        <v>40</v>
      </c>
      <c r="C28" t="s">
        <v>86</v>
      </c>
      <c r="D28" t="s">
        <v>87</v>
      </c>
      <c r="E28" t="s">
        <v>88</v>
      </c>
      <c r="F28" s="3">
        <v>36388</v>
      </c>
      <c r="G28" s="3">
        <v>23364</v>
      </c>
      <c r="H28">
        <f t="shared" si="0"/>
        <v>1999</v>
      </c>
      <c r="I28">
        <f t="shared" si="1"/>
        <v>8</v>
      </c>
      <c r="J28">
        <f t="shared" si="2"/>
        <v>16</v>
      </c>
      <c r="K28">
        <f t="shared" ca="1" si="3"/>
        <v>22.194444444444443</v>
      </c>
      <c r="L28">
        <f t="shared" ca="1" si="4"/>
        <v>57.852777777777774</v>
      </c>
      <c r="M28">
        <f t="shared" ca="1" si="5"/>
        <v>57</v>
      </c>
      <c r="N28">
        <f t="shared" ca="1" si="6"/>
        <v>7</v>
      </c>
      <c r="O28" t="str">
        <f t="shared" si="7"/>
        <v>jueves</v>
      </c>
      <c r="P28" t="str">
        <f t="shared" si="8"/>
        <v>SUBIR SUELDO</v>
      </c>
      <c r="Q28" t="str">
        <f t="shared" si="9"/>
        <v>GENERACION X,Y</v>
      </c>
    </row>
    <row r="29" spans="1:17" x14ac:dyDescent="0.25">
      <c r="A29">
        <v>28</v>
      </c>
      <c r="B29" t="s">
        <v>40</v>
      </c>
      <c r="C29" t="s">
        <v>89</v>
      </c>
      <c r="D29" t="s">
        <v>90</v>
      </c>
      <c r="E29" t="s">
        <v>88</v>
      </c>
      <c r="F29" s="3">
        <v>39584</v>
      </c>
      <c r="G29" s="3">
        <v>28981</v>
      </c>
      <c r="H29">
        <f t="shared" si="0"/>
        <v>2008</v>
      </c>
      <c r="I29">
        <f t="shared" si="1"/>
        <v>5</v>
      </c>
      <c r="J29">
        <f t="shared" si="2"/>
        <v>16</v>
      </c>
      <c r="K29">
        <f t="shared" ca="1" si="3"/>
        <v>13.444444444444445</v>
      </c>
      <c r="L29">
        <f t="shared" ca="1" si="4"/>
        <v>42.472222222222221</v>
      </c>
      <c r="M29">
        <f t="shared" ca="1" si="5"/>
        <v>42</v>
      </c>
      <c r="N29">
        <f t="shared" ca="1" si="6"/>
        <v>20</v>
      </c>
      <c r="O29" t="str">
        <f t="shared" si="7"/>
        <v>domingo</v>
      </c>
      <c r="P29" t="str">
        <f t="shared" si="8"/>
        <v>SUBIR SUELDO</v>
      </c>
      <c r="Q29" t="str">
        <f t="shared" si="9"/>
        <v>MILENIANS</v>
      </c>
    </row>
    <row r="30" spans="1:17" x14ac:dyDescent="0.25">
      <c r="A30">
        <v>29</v>
      </c>
      <c r="B30" t="s">
        <v>91</v>
      </c>
      <c r="C30" t="s">
        <v>92</v>
      </c>
      <c r="D30" t="s">
        <v>93</v>
      </c>
      <c r="E30" t="s">
        <v>88</v>
      </c>
      <c r="F30" s="3">
        <v>26004</v>
      </c>
      <c r="G30" s="3">
        <v>19247</v>
      </c>
      <c r="H30">
        <f t="shared" si="0"/>
        <v>1971</v>
      </c>
      <c r="I30">
        <f t="shared" si="1"/>
        <v>3</v>
      </c>
      <c r="J30">
        <f t="shared" si="2"/>
        <v>12</v>
      </c>
      <c r="K30">
        <f t="shared" ca="1" si="3"/>
        <v>50.62222222222222</v>
      </c>
      <c r="L30">
        <f t="shared" ca="1" si="4"/>
        <v>69.12777777777778</v>
      </c>
      <c r="M30">
        <f t="shared" ca="1" si="5"/>
        <v>69</v>
      </c>
      <c r="N30">
        <f t="shared" ca="1" si="6"/>
        <v>16</v>
      </c>
      <c r="O30" t="str">
        <f t="shared" si="7"/>
        <v>miércoles</v>
      </c>
      <c r="P30" t="str">
        <f t="shared" si="8"/>
        <v>SUBIR SUELDO</v>
      </c>
      <c r="Q30" t="str">
        <f t="shared" si="9"/>
        <v>GENERACION X,Y</v>
      </c>
    </row>
    <row r="31" spans="1:17" x14ac:dyDescent="0.25">
      <c r="A31">
        <v>30</v>
      </c>
      <c r="B31" t="s">
        <v>95</v>
      </c>
      <c r="C31" t="s">
        <v>96</v>
      </c>
      <c r="D31" t="s">
        <v>97</v>
      </c>
      <c r="E31" t="s">
        <v>88</v>
      </c>
      <c r="F31" s="3">
        <v>23666</v>
      </c>
      <c r="G31" s="3">
        <v>14567</v>
      </c>
      <c r="H31">
        <f t="shared" si="0"/>
        <v>1964</v>
      </c>
      <c r="I31">
        <f t="shared" si="1"/>
        <v>10</v>
      </c>
      <c r="J31">
        <f t="shared" si="2"/>
        <v>16</v>
      </c>
      <c r="K31">
        <f t="shared" ca="1" si="3"/>
        <v>57.027777777777779</v>
      </c>
      <c r="L31">
        <f t="shared" ca="1" si="4"/>
        <v>81.938888888888883</v>
      </c>
      <c r="M31">
        <f t="shared" ca="1" si="5"/>
        <v>81</v>
      </c>
      <c r="N31">
        <f t="shared" ca="1" si="6"/>
        <v>8</v>
      </c>
      <c r="O31" t="str">
        <f t="shared" si="7"/>
        <v>sábado</v>
      </c>
      <c r="P31" t="str">
        <f t="shared" si="8"/>
        <v>SUBIR SUELDO</v>
      </c>
      <c r="Q31" t="str">
        <f t="shared" si="9"/>
        <v>GENERACION X,Y</v>
      </c>
    </row>
    <row r="32" spans="1:17" x14ac:dyDescent="0.25">
      <c r="A32">
        <v>31</v>
      </c>
      <c r="B32" t="s">
        <v>99</v>
      </c>
      <c r="C32" t="s">
        <v>100</v>
      </c>
      <c r="D32" t="s">
        <v>101</v>
      </c>
      <c r="E32" t="s">
        <v>88</v>
      </c>
      <c r="F32" s="3">
        <v>28013</v>
      </c>
      <c r="G32" s="3">
        <v>18407</v>
      </c>
      <c r="H32">
        <f t="shared" si="0"/>
        <v>1976</v>
      </c>
      <c r="I32">
        <f t="shared" si="1"/>
        <v>9</v>
      </c>
      <c r="J32">
        <f t="shared" si="2"/>
        <v>10</v>
      </c>
      <c r="K32">
        <f t="shared" ca="1" si="3"/>
        <v>45.12777777777778</v>
      </c>
      <c r="L32">
        <f t="shared" ca="1" si="4"/>
        <v>71.422222222222217</v>
      </c>
      <c r="M32">
        <f t="shared" ca="1" si="5"/>
        <v>71</v>
      </c>
      <c r="N32">
        <f t="shared" ca="1" si="6"/>
        <v>2</v>
      </c>
      <c r="O32" t="str">
        <f t="shared" si="7"/>
        <v>miércoles</v>
      </c>
      <c r="P32" t="str">
        <f t="shared" si="8"/>
        <v>SUBIR SUELDO</v>
      </c>
      <c r="Q32" t="str">
        <f t="shared" si="9"/>
        <v>GENERACION X,Y</v>
      </c>
    </row>
    <row r="33" spans="1:17" x14ac:dyDescent="0.25">
      <c r="A33">
        <v>32</v>
      </c>
      <c r="B33" t="s">
        <v>37</v>
      </c>
      <c r="C33" t="s">
        <v>102</v>
      </c>
      <c r="D33" t="s">
        <v>103</v>
      </c>
      <c r="E33" t="s">
        <v>88</v>
      </c>
      <c r="F33" s="3" t="s">
        <v>94</v>
      </c>
      <c r="G33" s="3">
        <v>19765</v>
      </c>
      <c r="H33">
        <f t="shared" si="0"/>
        <v>1980</v>
      </c>
      <c r="I33">
        <f t="shared" si="1"/>
        <v>4</v>
      </c>
      <c r="J33">
        <f t="shared" si="2"/>
        <v>1</v>
      </c>
      <c r="K33">
        <f t="shared" ca="1" si="3"/>
        <v>41.569444444444443</v>
      </c>
      <c r="L33">
        <f t="shared" ca="1" si="4"/>
        <v>67.711111111111109</v>
      </c>
      <c r="M33">
        <f t="shared" ca="1" si="5"/>
        <v>67</v>
      </c>
      <c r="N33">
        <f t="shared" ca="1" si="6"/>
        <v>16</v>
      </c>
      <c r="O33" t="str">
        <f t="shared" si="7"/>
        <v>miércoles</v>
      </c>
      <c r="P33" t="str">
        <f t="shared" si="8"/>
        <v>SUBIR SUELDO</v>
      </c>
      <c r="Q33" t="str">
        <f t="shared" si="9"/>
        <v>GENERACION X,Y</v>
      </c>
    </row>
    <row r="34" spans="1:17" x14ac:dyDescent="0.25">
      <c r="A34">
        <v>33</v>
      </c>
      <c r="B34" t="s">
        <v>104</v>
      </c>
      <c r="C34" t="s">
        <v>28</v>
      </c>
      <c r="D34" t="s">
        <v>105</v>
      </c>
      <c r="E34" t="s">
        <v>88</v>
      </c>
      <c r="F34" s="3" t="s">
        <v>98</v>
      </c>
      <c r="G34" s="3">
        <v>24100</v>
      </c>
      <c r="H34">
        <f t="shared" si="0"/>
        <v>1984</v>
      </c>
      <c r="I34">
        <f t="shared" si="1"/>
        <v>11</v>
      </c>
      <c r="J34">
        <f t="shared" si="2"/>
        <v>1</v>
      </c>
      <c r="K34">
        <f t="shared" ca="1" si="3"/>
        <v>36.986111111111114</v>
      </c>
      <c r="L34">
        <f t="shared" ca="1" si="4"/>
        <v>55.838888888888889</v>
      </c>
      <c r="M34">
        <f t="shared" ca="1" si="5"/>
        <v>55</v>
      </c>
      <c r="N34">
        <f t="shared" ca="1" si="6"/>
        <v>2</v>
      </c>
      <c r="O34" t="str">
        <f t="shared" si="7"/>
        <v>viernes</v>
      </c>
      <c r="P34" t="str">
        <f t="shared" si="8"/>
        <v>SUBIR SUELDO</v>
      </c>
      <c r="Q34" t="str">
        <f t="shared" si="9"/>
        <v>GENERACION X,Y</v>
      </c>
    </row>
    <row r="35" spans="1:17" x14ac:dyDescent="0.25">
      <c r="A35">
        <v>34</v>
      </c>
      <c r="B35" t="s">
        <v>107</v>
      </c>
      <c r="C35" t="s">
        <v>108</v>
      </c>
      <c r="D35" t="s">
        <v>103</v>
      </c>
      <c r="E35" t="s">
        <v>88</v>
      </c>
      <c r="F35" s="3">
        <v>32463</v>
      </c>
      <c r="G35" s="3">
        <v>23251</v>
      </c>
      <c r="H35">
        <f t="shared" si="0"/>
        <v>1988</v>
      </c>
      <c r="I35">
        <f t="shared" si="1"/>
        <v>11</v>
      </c>
      <c r="J35">
        <f t="shared" si="2"/>
        <v>16</v>
      </c>
      <c r="K35">
        <f t="shared" ca="1" si="3"/>
        <v>32.944444444444443</v>
      </c>
      <c r="L35">
        <f t="shared" ca="1" si="4"/>
        <v>58.161111111111111</v>
      </c>
      <c r="M35">
        <f t="shared" ca="1" si="5"/>
        <v>58</v>
      </c>
      <c r="N35">
        <f t="shared" ca="1" si="6"/>
        <v>28</v>
      </c>
      <c r="O35" t="str">
        <f t="shared" si="7"/>
        <v>miércoles</v>
      </c>
      <c r="P35" t="str">
        <f t="shared" si="8"/>
        <v>SUBIR SUELDO</v>
      </c>
      <c r="Q35" t="str">
        <f t="shared" si="9"/>
        <v>GENERACION X,Y</v>
      </c>
    </row>
    <row r="36" spans="1:17" x14ac:dyDescent="0.25">
      <c r="A36">
        <v>35</v>
      </c>
      <c r="B36" t="s">
        <v>110</v>
      </c>
      <c r="C36" t="s">
        <v>111</v>
      </c>
      <c r="D36" t="s">
        <v>112</v>
      </c>
      <c r="E36" t="s">
        <v>88</v>
      </c>
      <c r="F36" s="3">
        <v>33101</v>
      </c>
      <c r="G36" s="3">
        <v>25073</v>
      </c>
      <c r="H36">
        <f t="shared" si="0"/>
        <v>1990</v>
      </c>
      <c r="I36">
        <f t="shared" si="1"/>
        <v>8</v>
      </c>
      <c r="J36">
        <f t="shared" si="2"/>
        <v>16</v>
      </c>
      <c r="K36">
        <f t="shared" ca="1" si="3"/>
        <v>31.194444444444443</v>
      </c>
      <c r="L36">
        <f t="shared" ca="1" si="4"/>
        <v>53.174999999999997</v>
      </c>
      <c r="M36">
        <f t="shared" ca="1" si="5"/>
        <v>53</v>
      </c>
      <c r="N36">
        <f t="shared" ca="1" si="6"/>
        <v>3</v>
      </c>
      <c r="O36" t="str">
        <f t="shared" si="7"/>
        <v>viernes</v>
      </c>
      <c r="P36" t="str">
        <f t="shared" si="8"/>
        <v>SUBIR SUELDO</v>
      </c>
      <c r="Q36" t="str">
        <f t="shared" si="9"/>
        <v>GENERACION X,Y</v>
      </c>
    </row>
    <row r="37" spans="1:17" x14ac:dyDescent="0.25">
      <c r="A37">
        <v>36</v>
      </c>
      <c r="B37" t="s">
        <v>113</v>
      </c>
      <c r="C37" t="s">
        <v>114</v>
      </c>
      <c r="D37" t="s">
        <v>115</v>
      </c>
      <c r="E37" t="s">
        <v>88</v>
      </c>
      <c r="F37" s="3" t="s">
        <v>106</v>
      </c>
      <c r="G37" s="3">
        <v>27176</v>
      </c>
      <c r="H37">
        <f t="shared" si="0"/>
        <v>1994</v>
      </c>
      <c r="I37">
        <f t="shared" si="1"/>
        <v>5</v>
      </c>
      <c r="J37">
        <f t="shared" si="2"/>
        <v>1</v>
      </c>
      <c r="K37">
        <f t="shared" ca="1" si="3"/>
        <v>27.486111111111111</v>
      </c>
      <c r="L37">
        <f t="shared" ca="1" si="4"/>
        <v>47.413888888888891</v>
      </c>
      <c r="M37">
        <f t="shared" ca="1" si="5"/>
        <v>47</v>
      </c>
      <c r="N37">
        <f t="shared" ca="1" si="6"/>
        <v>29</v>
      </c>
      <c r="O37" t="str">
        <f t="shared" si="7"/>
        <v>lunes</v>
      </c>
      <c r="P37" t="str">
        <f t="shared" si="8"/>
        <v>SUBIR SUELDO</v>
      </c>
      <c r="Q37" t="str">
        <f t="shared" si="9"/>
        <v>GENERACION X,Y</v>
      </c>
    </row>
    <row r="38" spans="1:17" x14ac:dyDescent="0.25">
      <c r="A38">
        <v>37</v>
      </c>
      <c r="B38" t="s">
        <v>116</v>
      </c>
      <c r="C38" t="s">
        <v>117</v>
      </c>
      <c r="D38" t="s">
        <v>35</v>
      </c>
      <c r="E38" t="s">
        <v>88</v>
      </c>
      <c r="F38" s="3" t="s">
        <v>109</v>
      </c>
      <c r="G38" s="3">
        <v>25201</v>
      </c>
      <c r="H38">
        <f t="shared" si="0"/>
        <v>1993</v>
      </c>
      <c r="I38">
        <f t="shared" si="1"/>
        <v>12</v>
      </c>
      <c r="J38">
        <f t="shared" si="2"/>
        <v>1</v>
      </c>
      <c r="K38">
        <f t="shared" ca="1" si="3"/>
        <v>27.902777777777779</v>
      </c>
      <c r="L38">
        <f t="shared" ca="1" si="4"/>
        <v>52.825000000000003</v>
      </c>
      <c r="M38">
        <f t="shared" ca="1" si="5"/>
        <v>52</v>
      </c>
      <c r="N38">
        <f t="shared" ca="1" si="6"/>
        <v>27</v>
      </c>
      <c r="O38" t="str">
        <f t="shared" si="7"/>
        <v>domingo</v>
      </c>
      <c r="P38" t="str">
        <f t="shared" si="8"/>
        <v>SUBIR SUELDO</v>
      </c>
      <c r="Q38" t="str">
        <f t="shared" si="9"/>
        <v>GENERACION X,Y</v>
      </c>
    </row>
    <row r="39" spans="1:17" x14ac:dyDescent="0.25">
      <c r="A39">
        <v>38</v>
      </c>
      <c r="B39" t="s">
        <v>40</v>
      </c>
      <c r="C39" t="s">
        <v>102</v>
      </c>
      <c r="D39" t="s">
        <v>120</v>
      </c>
      <c r="E39" t="s">
        <v>118</v>
      </c>
      <c r="F39" s="3">
        <v>36115</v>
      </c>
      <c r="G39" s="3">
        <v>26703</v>
      </c>
      <c r="H39">
        <f t="shared" si="0"/>
        <v>1998</v>
      </c>
      <c r="I39">
        <f t="shared" si="1"/>
        <v>11</v>
      </c>
      <c r="J39">
        <f t="shared" si="2"/>
        <v>16</v>
      </c>
      <c r="K39">
        <f t="shared" ca="1" si="3"/>
        <v>22.944444444444443</v>
      </c>
      <c r="L39">
        <f t="shared" ca="1" si="4"/>
        <v>48.716666666666669</v>
      </c>
      <c r="M39">
        <f t="shared" ca="1" si="5"/>
        <v>48</v>
      </c>
      <c r="N39">
        <f t="shared" ca="1" si="6"/>
        <v>18</v>
      </c>
      <c r="O39" t="str">
        <f t="shared" si="7"/>
        <v>jueves</v>
      </c>
      <c r="P39" t="str">
        <f t="shared" si="8"/>
        <v>SUBIR SUELDO</v>
      </c>
      <c r="Q39" t="str">
        <f t="shared" si="9"/>
        <v>GENERACION X,Y</v>
      </c>
    </row>
    <row r="40" spans="1:17" x14ac:dyDescent="0.25">
      <c r="A40">
        <v>39</v>
      </c>
      <c r="B40" t="s">
        <v>121</v>
      </c>
      <c r="C40" t="s">
        <v>102</v>
      </c>
      <c r="D40" t="s">
        <v>122</v>
      </c>
      <c r="E40" t="s">
        <v>118</v>
      </c>
      <c r="F40" s="3">
        <v>37469</v>
      </c>
      <c r="G40" s="3">
        <v>28498</v>
      </c>
      <c r="H40">
        <f t="shared" si="0"/>
        <v>2002</v>
      </c>
      <c r="I40">
        <f t="shared" si="1"/>
        <v>8</v>
      </c>
      <c r="J40">
        <f t="shared" si="2"/>
        <v>1</v>
      </c>
      <c r="K40">
        <f t="shared" ca="1" si="3"/>
        <v>19.236111111111111</v>
      </c>
      <c r="L40">
        <f t="shared" ca="1" si="4"/>
        <v>43.8</v>
      </c>
      <c r="M40">
        <f t="shared" ca="1" si="5"/>
        <v>43</v>
      </c>
      <c r="N40">
        <f t="shared" ca="1" si="6"/>
        <v>18</v>
      </c>
      <c r="O40" t="str">
        <f t="shared" si="7"/>
        <v>domingo</v>
      </c>
      <c r="P40" t="str">
        <f t="shared" si="8"/>
        <v>SUBIR SUELDO</v>
      </c>
      <c r="Q40" t="str">
        <f t="shared" si="9"/>
        <v>MILENIANS</v>
      </c>
    </row>
    <row r="41" spans="1:17" x14ac:dyDescent="0.25">
      <c r="A41">
        <v>40</v>
      </c>
      <c r="B41" t="s">
        <v>123</v>
      </c>
      <c r="C41" t="s">
        <v>40</v>
      </c>
      <c r="D41" t="s">
        <v>124</v>
      </c>
      <c r="E41" t="s">
        <v>118</v>
      </c>
      <c r="F41" s="3">
        <v>39264</v>
      </c>
      <c r="G41" s="3">
        <v>23997</v>
      </c>
      <c r="H41">
        <f t="shared" si="0"/>
        <v>2007</v>
      </c>
      <c r="I41">
        <f t="shared" si="1"/>
        <v>7</v>
      </c>
      <c r="J41">
        <f t="shared" si="2"/>
        <v>1</v>
      </c>
      <c r="K41">
        <f t="shared" ca="1" si="3"/>
        <v>14.319444444444445</v>
      </c>
      <c r="L41">
        <f t="shared" ca="1" si="4"/>
        <v>56.12222222222222</v>
      </c>
      <c r="M41">
        <f t="shared" ca="1" si="5"/>
        <v>56</v>
      </c>
      <c r="N41">
        <f t="shared" ca="1" si="6"/>
        <v>14</v>
      </c>
      <c r="O41" t="str">
        <f t="shared" si="7"/>
        <v>domingo</v>
      </c>
      <c r="P41" t="str">
        <f t="shared" si="8"/>
        <v>SUBIR SUELDO</v>
      </c>
      <c r="Q41" t="str">
        <f t="shared" si="9"/>
        <v>MILENIANS</v>
      </c>
    </row>
    <row r="42" spans="1:17" x14ac:dyDescent="0.25">
      <c r="A42">
        <v>41</v>
      </c>
      <c r="B42" t="s">
        <v>125</v>
      </c>
      <c r="C42" t="s">
        <v>126</v>
      </c>
      <c r="D42" t="s">
        <v>127</v>
      </c>
      <c r="E42" t="s">
        <v>118</v>
      </c>
      <c r="F42" s="3" t="s">
        <v>119</v>
      </c>
      <c r="G42" s="3">
        <v>7406</v>
      </c>
      <c r="H42">
        <f t="shared" si="0"/>
        <v>1962</v>
      </c>
      <c r="I42">
        <f t="shared" si="1"/>
        <v>2</v>
      </c>
      <c r="J42">
        <f t="shared" si="2"/>
        <v>1</v>
      </c>
      <c r="K42">
        <f t="shared" ca="1" si="3"/>
        <v>59.736111111111114</v>
      </c>
      <c r="L42">
        <f t="shared" ca="1" si="4"/>
        <v>101.54444444444445</v>
      </c>
      <c r="M42">
        <f t="shared" ca="1" si="5"/>
        <v>101</v>
      </c>
      <c r="N42">
        <f t="shared" ca="1" si="6"/>
        <v>16</v>
      </c>
      <c r="O42" t="str">
        <f t="shared" si="7"/>
        <v>sábado</v>
      </c>
      <c r="P42" t="str">
        <f t="shared" si="8"/>
        <v>SUBIR SUELDO</v>
      </c>
      <c r="Q42" t="str">
        <f t="shared" si="9"/>
        <v>GENERACION X,Y</v>
      </c>
    </row>
    <row r="43" spans="1:17" x14ac:dyDescent="0.25">
      <c r="A43">
        <v>42</v>
      </c>
      <c r="B43" t="s">
        <v>102</v>
      </c>
      <c r="C43" t="s">
        <v>102</v>
      </c>
      <c r="D43" t="s">
        <v>128</v>
      </c>
      <c r="E43" t="s">
        <v>118</v>
      </c>
      <c r="F43" s="3" t="s">
        <v>98</v>
      </c>
      <c r="G43" s="3">
        <v>23976</v>
      </c>
      <c r="H43">
        <f t="shared" si="0"/>
        <v>1984</v>
      </c>
      <c r="I43">
        <f t="shared" si="1"/>
        <v>11</v>
      </c>
      <c r="J43">
        <f t="shared" si="2"/>
        <v>1</v>
      </c>
      <c r="K43">
        <f t="shared" ca="1" si="3"/>
        <v>36.986111111111114</v>
      </c>
      <c r="L43">
        <f t="shared" ca="1" si="4"/>
        <v>56.177777777777777</v>
      </c>
      <c r="M43">
        <f t="shared" ca="1" si="5"/>
        <v>56</v>
      </c>
      <c r="N43">
        <f t="shared" ca="1" si="6"/>
        <v>4</v>
      </c>
      <c r="O43" t="str">
        <f t="shared" si="7"/>
        <v>domingo</v>
      </c>
      <c r="P43" t="str">
        <f t="shared" si="8"/>
        <v>SUBIR SUELDO</v>
      </c>
      <c r="Q43" t="str">
        <f t="shared" si="9"/>
        <v>GENERACION X,Y</v>
      </c>
    </row>
    <row r="44" spans="1:17" x14ac:dyDescent="0.25">
      <c r="A44">
        <v>43</v>
      </c>
      <c r="B44" t="s">
        <v>40</v>
      </c>
      <c r="C44" t="s">
        <v>129</v>
      </c>
      <c r="D44" t="s">
        <v>54</v>
      </c>
      <c r="E44" t="s">
        <v>118</v>
      </c>
      <c r="F44" s="3">
        <v>33040</v>
      </c>
      <c r="G44" s="3">
        <v>21517</v>
      </c>
      <c r="H44">
        <f t="shared" si="0"/>
        <v>1990</v>
      </c>
      <c r="I44">
        <f t="shared" si="1"/>
        <v>6</v>
      </c>
      <c r="J44">
        <f t="shared" si="2"/>
        <v>16</v>
      </c>
      <c r="K44">
        <f t="shared" ca="1" si="3"/>
        <v>31.361111111111111</v>
      </c>
      <c r="L44">
        <f t="shared" ca="1" si="4"/>
        <v>62.911111111111111</v>
      </c>
      <c r="M44">
        <f t="shared" ca="1" si="5"/>
        <v>62</v>
      </c>
      <c r="N44">
        <f t="shared" ca="1" si="6"/>
        <v>28</v>
      </c>
      <c r="O44" t="str">
        <f t="shared" si="7"/>
        <v>viernes</v>
      </c>
      <c r="P44" t="str">
        <f t="shared" si="8"/>
        <v>SUBIR SUELDO</v>
      </c>
      <c r="Q44" t="str">
        <f t="shared" si="9"/>
        <v>GENERACION X,Y</v>
      </c>
    </row>
    <row r="45" spans="1:17" x14ac:dyDescent="0.25">
      <c r="A45">
        <v>44</v>
      </c>
      <c r="B45" t="s">
        <v>126</v>
      </c>
      <c r="C45" t="s">
        <v>130</v>
      </c>
      <c r="D45" t="s">
        <v>131</v>
      </c>
      <c r="E45" t="s">
        <v>118</v>
      </c>
      <c r="F45" s="3">
        <v>38899</v>
      </c>
      <c r="G45" s="3">
        <v>27872</v>
      </c>
      <c r="H45">
        <f t="shared" si="0"/>
        <v>2006</v>
      </c>
      <c r="I45">
        <f t="shared" si="1"/>
        <v>7</v>
      </c>
      <c r="J45">
        <f t="shared" si="2"/>
        <v>1</v>
      </c>
      <c r="K45">
        <f t="shared" ca="1" si="3"/>
        <v>15.319444444444445</v>
      </c>
      <c r="L45">
        <f t="shared" ca="1" si="4"/>
        <v>45.511111111111113</v>
      </c>
      <c r="M45">
        <f t="shared" ca="1" si="5"/>
        <v>45</v>
      </c>
      <c r="N45">
        <f t="shared" ca="1" si="6"/>
        <v>4</v>
      </c>
      <c r="O45" t="str">
        <f t="shared" si="7"/>
        <v>jueves</v>
      </c>
      <c r="P45" t="str">
        <f t="shared" si="8"/>
        <v>SUBIR SUELDO</v>
      </c>
      <c r="Q45" t="str">
        <f t="shared" si="9"/>
        <v>MILENIANS</v>
      </c>
    </row>
    <row r="46" spans="1:17" x14ac:dyDescent="0.25">
      <c r="A46">
        <v>45</v>
      </c>
      <c r="B46" t="s">
        <v>59</v>
      </c>
      <c r="C46" t="s">
        <v>133</v>
      </c>
      <c r="D46" t="s">
        <v>54</v>
      </c>
      <c r="E46" t="s">
        <v>134</v>
      </c>
      <c r="F46" s="3">
        <v>38672</v>
      </c>
      <c r="G46" s="3">
        <v>26363</v>
      </c>
      <c r="H46">
        <f t="shared" si="0"/>
        <v>2005</v>
      </c>
      <c r="I46">
        <f t="shared" si="1"/>
        <v>11</v>
      </c>
      <c r="J46">
        <f t="shared" si="2"/>
        <v>16</v>
      </c>
      <c r="K46">
        <f t="shared" ca="1" si="3"/>
        <v>15.944444444444445</v>
      </c>
      <c r="L46">
        <f t="shared" ca="1" si="4"/>
        <v>49.641666666666666</v>
      </c>
      <c r="M46">
        <f t="shared" ca="1" si="5"/>
        <v>49</v>
      </c>
      <c r="N46">
        <f t="shared" ca="1" si="6"/>
        <v>21</v>
      </c>
      <c r="O46" t="str">
        <f t="shared" si="7"/>
        <v>domingo</v>
      </c>
      <c r="P46" t="str">
        <f t="shared" si="8"/>
        <v>SUBIR SUELDO</v>
      </c>
      <c r="Q46" t="str">
        <f t="shared" si="9"/>
        <v>MILENIANS</v>
      </c>
    </row>
    <row r="47" spans="1:17" x14ac:dyDescent="0.25">
      <c r="A47">
        <v>46</v>
      </c>
      <c r="B47" t="s">
        <v>135</v>
      </c>
      <c r="C47" t="s">
        <v>135</v>
      </c>
      <c r="D47" t="s">
        <v>136</v>
      </c>
      <c r="E47" t="s">
        <v>134</v>
      </c>
      <c r="F47" s="3">
        <v>38672</v>
      </c>
      <c r="G47" s="3">
        <v>29572</v>
      </c>
      <c r="H47">
        <f t="shared" si="0"/>
        <v>2005</v>
      </c>
      <c r="I47">
        <f t="shared" si="1"/>
        <v>11</v>
      </c>
      <c r="J47">
        <f t="shared" si="2"/>
        <v>16</v>
      </c>
      <c r="K47">
        <f t="shared" ca="1" si="3"/>
        <v>15.944444444444445</v>
      </c>
      <c r="L47">
        <f t="shared" ca="1" si="4"/>
        <v>40.858333333333334</v>
      </c>
      <c r="M47">
        <f t="shared" ca="1" si="5"/>
        <v>40</v>
      </c>
      <c r="N47">
        <f t="shared" ca="1" si="6"/>
        <v>9</v>
      </c>
      <c r="O47" t="str">
        <f t="shared" si="7"/>
        <v>miércoles</v>
      </c>
      <c r="P47" t="str">
        <f t="shared" si="8"/>
        <v>SUBIR SUELDO</v>
      </c>
      <c r="Q47" t="str">
        <f t="shared" si="9"/>
        <v>MILENIANS</v>
      </c>
    </row>
    <row r="48" spans="1:17" x14ac:dyDescent="0.25">
      <c r="A48">
        <v>47</v>
      </c>
      <c r="B48" t="s">
        <v>102</v>
      </c>
      <c r="C48" t="s">
        <v>137</v>
      </c>
      <c r="D48" t="s">
        <v>122</v>
      </c>
      <c r="E48" t="s">
        <v>134</v>
      </c>
      <c r="F48" s="3">
        <v>39904</v>
      </c>
      <c r="G48" s="3">
        <v>31784</v>
      </c>
      <c r="H48">
        <f t="shared" si="0"/>
        <v>2009</v>
      </c>
      <c r="I48">
        <f t="shared" si="1"/>
        <v>4</v>
      </c>
      <c r="J48">
        <f t="shared" si="2"/>
        <v>1</v>
      </c>
      <c r="K48">
        <f t="shared" ca="1" si="3"/>
        <v>12.569444444444445</v>
      </c>
      <c r="L48">
        <f t="shared" ca="1" si="4"/>
        <v>34.802777777777777</v>
      </c>
      <c r="M48">
        <f t="shared" ca="1" si="5"/>
        <v>34</v>
      </c>
      <c r="N48">
        <f t="shared" ca="1" si="6"/>
        <v>19</v>
      </c>
      <c r="O48" t="str">
        <f t="shared" si="7"/>
        <v>miércoles</v>
      </c>
      <c r="P48" t="str">
        <f t="shared" si="8"/>
        <v>SUBIR SUELDO</v>
      </c>
      <c r="Q48" t="str">
        <f t="shared" si="9"/>
        <v>MILENIANS</v>
      </c>
    </row>
    <row r="49" spans="1:17" x14ac:dyDescent="0.25">
      <c r="A49">
        <v>48</v>
      </c>
      <c r="B49" t="s">
        <v>139</v>
      </c>
      <c r="C49" t="s">
        <v>107</v>
      </c>
      <c r="D49" t="s">
        <v>140</v>
      </c>
      <c r="E49" t="s">
        <v>134</v>
      </c>
      <c r="F49" s="3" t="s">
        <v>132</v>
      </c>
      <c r="G49" s="3">
        <v>29623</v>
      </c>
      <c r="H49">
        <f t="shared" si="0"/>
        <v>2008</v>
      </c>
      <c r="I49">
        <f t="shared" si="1"/>
        <v>11</v>
      </c>
      <c r="J49">
        <f t="shared" si="2"/>
        <v>1</v>
      </c>
      <c r="K49">
        <f t="shared" ca="1" si="3"/>
        <v>12.986111111111111</v>
      </c>
      <c r="L49">
        <f t="shared" ca="1" si="4"/>
        <v>40.722222222222221</v>
      </c>
      <c r="M49">
        <f t="shared" ca="1" si="5"/>
        <v>40</v>
      </c>
      <c r="N49">
        <f t="shared" ca="1" si="6"/>
        <v>20</v>
      </c>
      <c r="O49" t="str">
        <f t="shared" si="7"/>
        <v>viernes</v>
      </c>
      <c r="P49" t="str">
        <f t="shared" si="8"/>
        <v>SUBIR SUELDO</v>
      </c>
      <c r="Q49" t="str">
        <f t="shared" si="9"/>
        <v>MILENIANS</v>
      </c>
    </row>
    <row r="50" spans="1:17" x14ac:dyDescent="0.25">
      <c r="A50">
        <v>49</v>
      </c>
      <c r="B50" t="s">
        <v>52</v>
      </c>
      <c r="C50" t="s">
        <v>141</v>
      </c>
      <c r="D50" t="s">
        <v>142</v>
      </c>
      <c r="E50" t="s">
        <v>143</v>
      </c>
      <c r="F50" s="3">
        <v>35446</v>
      </c>
      <c r="G50" s="3">
        <v>21501</v>
      </c>
      <c r="H50">
        <f t="shared" si="0"/>
        <v>1997</v>
      </c>
      <c r="I50">
        <f t="shared" si="1"/>
        <v>1</v>
      </c>
      <c r="J50">
        <f t="shared" si="2"/>
        <v>16</v>
      </c>
      <c r="K50">
        <f t="shared" ca="1" si="3"/>
        <v>24.777777777777779</v>
      </c>
      <c r="L50">
        <f t="shared" ca="1" si="4"/>
        <v>62.955555555555556</v>
      </c>
      <c r="M50">
        <f t="shared" ca="1" si="5"/>
        <v>62</v>
      </c>
      <c r="N50">
        <f t="shared" ca="1" si="6"/>
        <v>14</v>
      </c>
      <c r="O50" t="str">
        <f t="shared" si="7"/>
        <v>miércoles</v>
      </c>
      <c r="P50" t="str">
        <f t="shared" si="8"/>
        <v>SUBIR SUELDO</v>
      </c>
      <c r="Q50" t="str">
        <f t="shared" si="9"/>
        <v>GENERACION X,Y</v>
      </c>
    </row>
    <row r="51" spans="1:17" x14ac:dyDescent="0.25">
      <c r="A51">
        <v>50</v>
      </c>
      <c r="B51" t="s">
        <v>144</v>
      </c>
      <c r="C51" t="s">
        <v>145</v>
      </c>
      <c r="D51" t="s">
        <v>146</v>
      </c>
      <c r="E51" t="s">
        <v>143</v>
      </c>
      <c r="F51" s="3">
        <v>36161</v>
      </c>
      <c r="G51" s="3">
        <v>28457</v>
      </c>
      <c r="H51">
        <f t="shared" si="0"/>
        <v>1999</v>
      </c>
      <c r="I51">
        <f t="shared" si="1"/>
        <v>1</v>
      </c>
      <c r="J51">
        <f t="shared" si="2"/>
        <v>1</v>
      </c>
      <c r="K51">
        <f t="shared" ca="1" si="3"/>
        <v>22.819444444444443</v>
      </c>
      <c r="L51">
        <f t="shared" ca="1" si="4"/>
        <v>43.911111111111111</v>
      </c>
      <c r="M51">
        <f t="shared" ca="1" si="5"/>
        <v>43</v>
      </c>
      <c r="N51">
        <f t="shared" ca="1" si="6"/>
        <v>28</v>
      </c>
      <c r="O51" t="str">
        <f t="shared" si="7"/>
        <v>lunes</v>
      </c>
      <c r="P51" t="str">
        <f t="shared" si="8"/>
        <v>SUBIR SUELDO</v>
      </c>
      <c r="Q51" t="str">
        <f t="shared" si="9"/>
        <v>GENERACION X,Y</v>
      </c>
    </row>
    <row r="52" spans="1:17" x14ac:dyDescent="0.25">
      <c r="A52">
        <v>51</v>
      </c>
      <c r="B52" t="s">
        <v>148</v>
      </c>
      <c r="C52" t="s">
        <v>7</v>
      </c>
      <c r="D52" t="s">
        <v>50</v>
      </c>
      <c r="E52" t="s">
        <v>143</v>
      </c>
      <c r="F52" s="3" t="s">
        <v>138</v>
      </c>
      <c r="G52" s="3">
        <v>20381</v>
      </c>
      <c r="H52">
        <f t="shared" si="0"/>
        <v>1978</v>
      </c>
      <c r="I52">
        <f t="shared" si="1"/>
        <v>4</v>
      </c>
      <c r="J52">
        <f t="shared" si="2"/>
        <v>1</v>
      </c>
      <c r="K52">
        <f t="shared" ca="1" si="3"/>
        <v>43.569444444444443</v>
      </c>
      <c r="L52">
        <f t="shared" ca="1" si="4"/>
        <v>66.019444444444446</v>
      </c>
      <c r="M52">
        <f t="shared" ca="1" si="5"/>
        <v>66</v>
      </c>
      <c r="N52">
        <f t="shared" ca="1" si="6"/>
        <v>7</v>
      </c>
      <c r="O52" t="str">
        <f t="shared" si="7"/>
        <v>miércoles</v>
      </c>
      <c r="P52" t="str">
        <f t="shared" si="8"/>
        <v>SUBIR SUELDO</v>
      </c>
      <c r="Q52" t="str">
        <f t="shared" si="9"/>
        <v>GENERACION X,Y</v>
      </c>
    </row>
    <row r="53" spans="1:17" x14ac:dyDescent="0.25">
      <c r="A53">
        <v>52</v>
      </c>
      <c r="B53" t="s">
        <v>149</v>
      </c>
      <c r="C53" t="s">
        <v>63</v>
      </c>
      <c r="D53" t="s">
        <v>150</v>
      </c>
      <c r="E53" t="s">
        <v>143</v>
      </c>
      <c r="F53" s="3" t="s">
        <v>98</v>
      </c>
      <c r="G53" s="3">
        <v>23587</v>
      </c>
      <c r="H53">
        <f t="shared" si="0"/>
        <v>1984</v>
      </c>
      <c r="I53">
        <f t="shared" si="1"/>
        <v>11</v>
      </c>
      <c r="J53">
        <f t="shared" si="2"/>
        <v>1</v>
      </c>
      <c r="K53">
        <f t="shared" ca="1" si="3"/>
        <v>36.986111111111114</v>
      </c>
      <c r="L53">
        <f t="shared" ca="1" si="4"/>
        <v>57.241666666666667</v>
      </c>
      <c r="M53">
        <f t="shared" ca="1" si="5"/>
        <v>57</v>
      </c>
      <c r="N53">
        <f t="shared" ca="1" si="6"/>
        <v>27</v>
      </c>
      <c r="O53" t="str">
        <f t="shared" si="7"/>
        <v>miércoles</v>
      </c>
      <c r="P53" t="str">
        <f t="shared" si="8"/>
        <v>SUBIR SUELDO</v>
      </c>
      <c r="Q53" t="str">
        <f t="shared" si="9"/>
        <v>GENERACION X,Y</v>
      </c>
    </row>
    <row r="54" spans="1:17" x14ac:dyDescent="0.25">
      <c r="A54">
        <v>53</v>
      </c>
      <c r="B54" t="s">
        <v>102</v>
      </c>
      <c r="C54" t="s">
        <v>31</v>
      </c>
      <c r="D54" t="s">
        <v>151</v>
      </c>
      <c r="E54" t="s">
        <v>143</v>
      </c>
      <c r="F54" s="3">
        <v>28991</v>
      </c>
      <c r="G54" s="3">
        <v>21054</v>
      </c>
      <c r="H54">
        <f t="shared" si="0"/>
        <v>1979</v>
      </c>
      <c r="I54">
        <f t="shared" si="1"/>
        <v>5</v>
      </c>
      <c r="J54">
        <f t="shared" si="2"/>
        <v>16</v>
      </c>
      <c r="K54">
        <f t="shared" ca="1" si="3"/>
        <v>42.444444444444443</v>
      </c>
      <c r="L54">
        <f t="shared" ca="1" si="4"/>
        <v>64.177777777777777</v>
      </c>
      <c r="M54">
        <f t="shared" ca="1" si="5"/>
        <v>64</v>
      </c>
      <c r="N54">
        <f t="shared" ca="1" si="6"/>
        <v>4</v>
      </c>
      <c r="O54" t="str">
        <f t="shared" si="7"/>
        <v>jueves</v>
      </c>
      <c r="P54" t="str">
        <f t="shared" si="8"/>
        <v>SUBIR SUELDO</v>
      </c>
      <c r="Q54" t="str">
        <f t="shared" si="9"/>
        <v>GENERACION X,Y</v>
      </c>
    </row>
    <row r="55" spans="1:17" x14ac:dyDescent="0.25">
      <c r="A55">
        <v>54</v>
      </c>
      <c r="B55" t="s">
        <v>152</v>
      </c>
      <c r="C55" t="s">
        <v>153</v>
      </c>
      <c r="D55" t="s">
        <v>154</v>
      </c>
      <c r="E55" t="s">
        <v>143</v>
      </c>
      <c r="F55" s="3" t="s">
        <v>147</v>
      </c>
      <c r="G55" s="3">
        <v>21229</v>
      </c>
      <c r="H55">
        <f t="shared" si="0"/>
        <v>1979</v>
      </c>
      <c r="I55">
        <f t="shared" si="1"/>
        <v>9</v>
      </c>
      <c r="J55">
        <f t="shared" si="2"/>
        <v>3</v>
      </c>
      <c r="K55">
        <f t="shared" ca="1" si="3"/>
        <v>42.147222222222226</v>
      </c>
      <c r="L55">
        <f t="shared" ca="1" si="4"/>
        <v>63.702777777777776</v>
      </c>
      <c r="M55">
        <f t="shared" ca="1" si="5"/>
        <v>63</v>
      </c>
      <c r="N55">
        <f t="shared" ca="1" si="6"/>
        <v>13</v>
      </c>
      <c r="O55" t="str">
        <f t="shared" si="7"/>
        <v>jueves</v>
      </c>
      <c r="P55" t="str">
        <f t="shared" si="8"/>
        <v>SUBIR SUELDO</v>
      </c>
      <c r="Q55" t="str">
        <f t="shared" si="9"/>
        <v>GENERACION X,Y</v>
      </c>
    </row>
    <row r="56" spans="1:17" x14ac:dyDescent="0.25">
      <c r="A56">
        <v>55</v>
      </c>
      <c r="B56" t="s">
        <v>156</v>
      </c>
      <c r="C56" t="s">
        <v>96</v>
      </c>
      <c r="D56" t="s">
        <v>41</v>
      </c>
      <c r="E56" t="s">
        <v>143</v>
      </c>
      <c r="F56" s="3" t="s">
        <v>98</v>
      </c>
      <c r="G56" s="3">
        <v>20609</v>
      </c>
      <c r="H56">
        <f t="shared" si="0"/>
        <v>1984</v>
      </c>
      <c r="I56">
        <f t="shared" si="1"/>
        <v>11</v>
      </c>
      <c r="J56">
        <f t="shared" si="2"/>
        <v>1</v>
      </c>
      <c r="K56">
        <f t="shared" ca="1" si="3"/>
        <v>36.986111111111114</v>
      </c>
      <c r="L56">
        <f t="shared" ca="1" si="4"/>
        <v>65.397222222222226</v>
      </c>
      <c r="M56">
        <f t="shared" ca="1" si="5"/>
        <v>65</v>
      </c>
      <c r="N56">
        <f t="shared" ca="1" si="6"/>
        <v>23</v>
      </c>
      <c r="O56" t="str">
        <f t="shared" si="7"/>
        <v>domingo</v>
      </c>
      <c r="P56" t="str">
        <f t="shared" si="8"/>
        <v>SUBIR SUELDO</v>
      </c>
      <c r="Q56" t="str">
        <f t="shared" si="9"/>
        <v>GENERACION X,Y</v>
      </c>
    </row>
    <row r="57" spans="1:17" x14ac:dyDescent="0.25">
      <c r="A57">
        <v>56</v>
      </c>
      <c r="B57" t="s">
        <v>157</v>
      </c>
      <c r="C57" t="s">
        <v>158</v>
      </c>
      <c r="D57" t="s">
        <v>159</v>
      </c>
      <c r="E57" t="s">
        <v>143</v>
      </c>
      <c r="F57" s="3">
        <v>30977</v>
      </c>
      <c r="G57" s="3">
        <v>19094</v>
      </c>
      <c r="H57">
        <f t="shared" si="0"/>
        <v>1984</v>
      </c>
      <c r="I57">
        <f t="shared" si="1"/>
        <v>10</v>
      </c>
      <c r="J57">
        <f t="shared" si="2"/>
        <v>22</v>
      </c>
      <c r="K57">
        <f t="shared" ca="1" si="3"/>
        <v>37.011111111111113</v>
      </c>
      <c r="L57">
        <f t="shared" ca="1" si="4"/>
        <v>69.544444444444451</v>
      </c>
      <c r="M57">
        <f t="shared" ca="1" si="5"/>
        <v>69</v>
      </c>
      <c r="N57">
        <f t="shared" ca="1" si="6"/>
        <v>16</v>
      </c>
      <c r="O57" t="str">
        <f t="shared" si="7"/>
        <v>jueves</v>
      </c>
      <c r="P57" t="str">
        <f t="shared" si="8"/>
        <v>SUBIR SUELDO</v>
      </c>
      <c r="Q57" t="str">
        <f t="shared" si="9"/>
        <v>GENERACION X,Y</v>
      </c>
    </row>
    <row r="58" spans="1:17" x14ac:dyDescent="0.25">
      <c r="A58">
        <v>57</v>
      </c>
      <c r="B58" t="s">
        <v>161</v>
      </c>
      <c r="C58" t="s">
        <v>162</v>
      </c>
      <c r="D58" t="s">
        <v>12</v>
      </c>
      <c r="E58" t="s">
        <v>143</v>
      </c>
      <c r="F58" s="3" t="s">
        <v>98</v>
      </c>
      <c r="G58" s="3">
        <v>18436</v>
      </c>
      <c r="H58">
        <f t="shared" si="0"/>
        <v>1984</v>
      </c>
      <c r="I58">
        <f t="shared" si="1"/>
        <v>11</v>
      </c>
      <c r="J58">
        <f t="shared" si="2"/>
        <v>1</v>
      </c>
      <c r="K58">
        <f t="shared" ca="1" si="3"/>
        <v>36.986111111111114</v>
      </c>
      <c r="L58">
        <f t="shared" ca="1" si="4"/>
        <v>71.344444444444449</v>
      </c>
      <c r="M58">
        <f t="shared" ca="1" si="5"/>
        <v>71</v>
      </c>
      <c r="N58">
        <f t="shared" ca="1" si="6"/>
        <v>4</v>
      </c>
      <c r="O58" t="str">
        <f t="shared" si="7"/>
        <v>jueves</v>
      </c>
      <c r="P58" t="str">
        <f t="shared" si="8"/>
        <v>SUBIR SUELDO</v>
      </c>
      <c r="Q58" t="str">
        <f t="shared" si="9"/>
        <v>GENERACION X,Y</v>
      </c>
    </row>
    <row r="59" spans="1:17" x14ac:dyDescent="0.25">
      <c r="A59">
        <v>58</v>
      </c>
      <c r="B59" t="s">
        <v>164</v>
      </c>
      <c r="C59" t="s">
        <v>102</v>
      </c>
      <c r="D59" t="s">
        <v>165</v>
      </c>
      <c r="E59" t="s">
        <v>143</v>
      </c>
      <c r="F59" s="3" t="s">
        <v>155</v>
      </c>
      <c r="G59" s="3">
        <v>19171</v>
      </c>
      <c r="H59">
        <f t="shared" si="0"/>
        <v>1984</v>
      </c>
      <c r="I59">
        <f t="shared" si="1"/>
        <v>10</v>
      </c>
      <c r="J59">
        <f t="shared" si="2"/>
        <v>22</v>
      </c>
      <c r="K59">
        <f t="shared" ca="1" si="3"/>
        <v>37.011111111111113</v>
      </c>
      <c r="L59">
        <f t="shared" ca="1" si="4"/>
        <v>69.333333333333329</v>
      </c>
      <c r="M59">
        <f t="shared" ca="1" si="5"/>
        <v>69</v>
      </c>
      <c r="N59">
        <f t="shared" ca="1" si="6"/>
        <v>0</v>
      </c>
      <c r="O59" t="str">
        <f t="shared" si="7"/>
        <v>jueves</v>
      </c>
      <c r="P59" t="str">
        <f t="shared" si="8"/>
        <v>SUBIR SUELDO</v>
      </c>
      <c r="Q59" t="str">
        <f t="shared" si="9"/>
        <v>GENERACION X,Y</v>
      </c>
    </row>
    <row r="60" spans="1:17" x14ac:dyDescent="0.25">
      <c r="A60">
        <v>59</v>
      </c>
      <c r="B60" t="s">
        <v>166</v>
      </c>
      <c r="C60" t="s">
        <v>167</v>
      </c>
      <c r="D60" t="s">
        <v>168</v>
      </c>
      <c r="E60" t="s">
        <v>143</v>
      </c>
      <c r="F60" s="3" t="s">
        <v>98</v>
      </c>
      <c r="G60" s="3">
        <v>23060</v>
      </c>
      <c r="H60">
        <f t="shared" si="0"/>
        <v>1984</v>
      </c>
      <c r="I60">
        <f t="shared" si="1"/>
        <v>11</v>
      </c>
      <c r="J60">
        <f t="shared" si="2"/>
        <v>1</v>
      </c>
      <c r="K60">
        <f t="shared" ca="1" si="3"/>
        <v>36.986111111111114</v>
      </c>
      <c r="L60">
        <f t="shared" ca="1" si="4"/>
        <v>58.68888888888889</v>
      </c>
      <c r="M60">
        <f t="shared" ca="1" si="5"/>
        <v>58</v>
      </c>
      <c r="N60">
        <f t="shared" ca="1" si="6"/>
        <v>8</v>
      </c>
      <c r="O60" t="str">
        <f t="shared" si="7"/>
        <v>lunes</v>
      </c>
      <c r="P60" t="str">
        <f t="shared" si="8"/>
        <v>SUBIR SUELDO</v>
      </c>
      <c r="Q60" t="str">
        <f t="shared" si="9"/>
        <v>GENERACION X,Y</v>
      </c>
    </row>
    <row r="61" spans="1:17" x14ac:dyDescent="0.25">
      <c r="A61">
        <v>60</v>
      </c>
      <c r="B61" t="s">
        <v>28</v>
      </c>
      <c r="C61" t="s">
        <v>7</v>
      </c>
      <c r="D61" t="s">
        <v>170</v>
      </c>
      <c r="E61" t="s">
        <v>143</v>
      </c>
      <c r="F61" s="3" t="s">
        <v>160</v>
      </c>
      <c r="G61" s="3">
        <v>16081</v>
      </c>
      <c r="H61">
        <f t="shared" si="0"/>
        <v>1981</v>
      </c>
      <c r="I61">
        <f t="shared" si="1"/>
        <v>6</v>
      </c>
      <c r="J61">
        <f t="shared" si="2"/>
        <v>1</v>
      </c>
      <c r="K61">
        <f t="shared" ca="1" si="3"/>
        <v>40.402777777777779</v>
      </c>
      <c r="L61">
        <f t="shared" ca="1" si="4"/>
        <v>77.794444444444451</v>
      </c>
      <c r="M61">
        <f t="shared" ca="1" si="5"/>
        <v>77</v>
      </c>
      <c r="N61">
        <f t="shared" ca="1" si="6"/>
        <v>16</v>
      </c>
      <c r="O61" t="str">
        <f t="shared" si="7"/>
        <v>lunes</v>
      </c>
      <c r="P61" t="str">
        <f t="shared" si="8"/>
        <v>SUBIR SUELDO</v>
      </c>
      <c r="Q61" t="str">
        <f t="shared" si="9"/>
        <v>GENERACION X,Y</v>
      </c>
    </row>
    <row r="62" spans="1:17" x14ac:dyDescent="0.25">
      <c r="A62">
        <v>61</v>
      </c>
      <c r="B62" t="s">
        <v>62</v>
      </c>
      <c r="C62" t="s">
        <v>172</v>
      </c>
      <c r="D62" t="s">
        <v>173</v>
      </c>
      <c r="E62" t="s">
        <v>143</v>
      </c>
      <c r="F62" s="3" t="s">
        <v>163</v>
      </c>
      <c r="G62" s="3">
        <v>20168</v>
      </c>
      <c r="H62">
        <f t="shared" si="0"/>
        <v>1981</v>
      </c>
      <c r="I62">
        <f t="shared" si="1"/>
        <v>10</v>
      </c>
      <c r="J62">
        <f t="shared" si="2"/>
        <v>1</v>
      </c>
      <c r="K62">
        <f t="shared" ca="1" si="3"/>
        <v>40.069444444444443</v>
      </c>
      <c r="L62">
        <f t="shared" ca="1" si="4"/>
        <v>66.599999999999994</v>
      </c>
      <c r="M62">
        <f t="shared" ca="1" si="5"/>
        <v>66</v>
      </c>
      <c r="N62">
        <f t="shared" ca="1" si="6"/>
        <v>6</v>
      </c>
      <c r="O62" t="str">
        <f t="shared" si="7"/>
        <v>domingo</v>
      </c>
      <c r="P62" t="str">
        <f t="shared" si="8"/>
        <v>SUBIR SUELDO</v>
      </c>
      <c r="Q62" t="str">
        <f t="shared" si="9"/>
        <v>GENERACION X,Y</v>
      </c>
    </row>
    <row r="63" spans="1:17" x14ac:dyDescent="0.25">
      <c r="A63">
        <v>62</v>
      </c>
      <c r="B63" t="s">
        <v>174</v>
      </c>
      <c r="C63" t="s">
        <v>111</v>
      </c>
      <c r="D63" t="s">
        <v>175</v>
      </c>
      <c r="E63" t="s">
        <v>143</v>
      </c>
      <c r="F63" s="3">
        <v>32797</v>
      </c>
      <c r="G63" s="3">
        <v>20763</v>
      </c>
      <c r="H63">
        <f t="shared" si="0"/>
        <v>1989</v>
      </c>
      <c r="I63">
        <f t="shared" si="1"/>
        <v>10</v>
      </c>
      <c r="J63">
        <f t="shared" si="2"/>
        <v>16</v>
      </c>
      <c r="K63">
        <f t="shared" ca="1" si="3"/>
        <v>32.027777777777779</v>
      </c>
      <c r="L63">
        <f t="shared" ca="1" si="4"/>
        <v>64.977777777777774</v>
      </c>
      <c r="M63">
        <f t="shared" ca="1" si="5"/>
        <v>64</v>
      </c>
      <c r="N63">
        <f t="shared" ca="1" si="6"/>
        <v>22</v>
      </c>
      <c r="O63" t="str">
        <f t="shared" si="7"/>
        <v>domingo</v>
      </c>
      <c r="P63" t="str">
        <f t="shared" si="8"/>
        <v>SUBIR SUELDO</v>
      </c>
      <c r="Q63" t="str">
        <f t="shared" si="9"/>
        <v>GENERACION X,Y</v>
      </c>
    </row>
    <row r="64" spans="1:17" x14ac:dyDescent="0.25">
      <c r="A64">
        <v>63</v>
      </c>
      <c r="B64" t="s">
        <v>177</v>
      </c>
      <c r="C64" t="s">
        <v>178</v>
      </c>
      <c r="D64" t="s">
        <v>179</v>
      </c>
      <c r="E64" t="s">
        <v>143</v>
      </c>
      <c r="F64" s="3" t="s">
        <v>169</v>
      </c>
      <c r="G64" s="3">
        <v>19576</v>
      </c>
      <c r="H64">
        <f t="shared" si="0"/>
        <v>1989</v>
      </c>
      <c r="I64">
        <f t="shared" si="1"/>
        <v>11</v>
      </c>
      <c r="J64">
        <f t="shared" si="2"/>
        <v>1</v>
      </c>
      <c r="K64">
        <f t="shared" ca="1" si="3"/>
        <v>31.986111111111111</v>
      </c>
      <c r="L64">
        <f t="shared" ca="1" si="4"/>
        <v>68.224999999999994</v>
      </c>
      <c r="M64">
        <f t="shared" ca="1" si="5"/>
        <v>68</v>
      </c>
      <c r="N64">
        <f t="shared" ca="1" si="6"/>
        <v>21</v>
      </c>
      <c r="O64" t="str">
        <f t="shared" si="7"/>
        <v>miércoles</v>
      </c>
      <c r="P64" t="str">
        <f t="shared" si="8"/>
        <v>SUBIR SUELDO</v>
      </c>
      <c r="Q64" t="str">
        <f t="shared" si="9"/>
        <v>GENERACION X,Y</v>
      </c>
    </row>
    <row r="65" spans="1:17" x14ac:dyDescent="0.25">
      <c r="A65">
        <v>64</v>
      </c>
      <c r="B65" t="s">
        <v>7</v>
      </c>
      <c r="C65" t="s">
        <v>84</v>
      </c>
      <c r="D65" t="s">
        <v>180</v>
      </c>
      <c r="E65" t="s">
        <v>143</v>
      </c>
      <c r="F65" s="3" t="s">
        <v>171</v>
      </c>
      <c r="G65" s="3">
        <v>24572</v>
      </c>
      <c r="H65">
        <f t="shared" si="0"/>
        <v>1990</v>
      </c>
      <c r="I65">
        <f t="shared" si="1"/>
        <v>7</v>
      </c>
      <c r="J65">
        <f t="shared" si="2"/>
        <v>1</v>
      </c>
      <c r="K65">
        <f t="shared" ca="1" si="3"/>
        <v>31.319444444444443</v>
      </c>
      <c r="L65">
        <f t="shared" ca="1" si="4"/>
        <v>54.544444444444444</v>
      </c>
      <c r="M65">
        <f t="shared" ca="1" si="5"/>
        <v>54</v>
      </c>
      <c r="N65">
        <f t="shared" ca="1" si="6"/>
        <v>16</v>
      </c>
      <c r="O65" t="str">
        <f t="shared" si="7"/>
        <v>lunes</v>
      </c>
      <c r="P65" t="str">
        <f t="shared" si="8"/>
        <v>SUBIR SUELDO</v>
      </c>
      <c r="Q65" t="str">
        <f t="shared" si="9"/>
        <v>GENERACION X,Y</v>
      </c>
    </row>
    <row r="66" spans="1:17" x14ac:dyDescent="0.25">
      <c r="A66">
        <v>65</v>
      </c>
      <c r="B66" t="s">
        <v>182</v>
      </c>
      <c r="C66" t="s">
        <v>17</v>
      </c>
      <c r="D66" t="s">
        <v>183</v>
      </c>
      <c r="E66" t="s">
        <v>143</v>
      </c>
      <c r="F66" s="3">
        <v>34700</v>
      </c>
      <c r="G66" s="3">
        <v>26217</v>
      </c>
      <c r="H66">
        <f t="shared" si="0"/>
        <v>1995</v>
      </c>
      <c r="I66">
        <f t="shared" si="1"/>
        <v>1</v>
      </c>
      <c r="J66">
        <f t="shared" si="2"/>
        <v>1</v>
      </c>
      <c r="K66">
        <f t="shared" ca="1" si="3"/>
        <v>26.819444444444443</v>
      </c>
      <c r="L66">
        <f t="shared" ca="1" si="4"/>
        <v>50.041666666666664</v>
      </c>
      <c r="M66">
        <f t="shared" ca="1" si="5"/>
        <v>50</v>
      </c>
      <c r="N66">
        <f t="shared" ca="1" si="6"/>
        <v>15</v>
      </c>
      <c r="O66" t="str">
        <f t="shared" si="7"/>
        <v>lunes</v>
      </c>
      <c r="P66" t="str">
        <f t="shared" si="8"/>
        <v>SUBIR SUELDO</v>
      </c>
      <c r="Q66" t="str">
        <f t="shared" si="9"/>
        <v>GENERACION X,Y</v>
      </c>
    </row>
    <row r="67" spans="1:17" x14ac:dyDescent="0.25">
      <c r="A67">
        <v>66</v>
      </c>
      <c r="B67" t="s">
        <v>185</v>
      </c>
      <c r="C67" t="s">
        <v>186</v>
      </c>
      <c r="D67" t="s">
        <v>187</v>
      </c>
      <c r="E67" t="s">
        <v>143</v>
      </c>
      <c r="F67" s="3" t="s">
        <v>176</v>
      </c>
      <c r="G67" s="3">
        <v>25783</v>
      </c>
      <c r="H67">
        <f t="shared" ref="H67:H79" si="10">YEAR(F67)</f>
        <v>1998</v>
      </c>
      <c r="I67">
        <f t="shared" ref="I67:I79" si="11">MONTH(F67)</f>
        <v>8</v>
      </c>
      <c r="J67">
        <f t="shared" ref="J67:J79" si="12">DAY(F67)</f>
        <v>1</v>
      </c>
      <c r="K67">
        <f t="shared" ref="K67:K79" ca="1" si="13">YEARFRAC(F67,TODAY())</f>
        <v>23.236111111111111</v>
      </c>
      <c r="L67">
        <f t="shared" ref="L67:L79" ca="1" si="14">YEARFRAC(G67,TODAY())</f>
        <v>51.230555555555554</v>
      </c>
      <c r="M67">
        <f t="shared" ref="M67:M79" ca="1" si="15">DATEDIF(G67,TODAY(),"Y")</f>
        <v>51</v>
      </c>
      <c r="N67">
        <f t="shared" ref="N67:N79" ca="1" si="16">DATEDIF(G67,TODAY(),"MD")</f>
        <v>23</v>
      </c>
      <c r="O67" t="str">
        <f t="shared" ref="O67:O79" si="17">TEXT(G67,"DDDD")</f>
        <v>lunes</v>
      </c>
      <c r="P67" t="str">
        <f t="shared" ref="P67:P79" si="18">IF(E67=$E$2,"BAJAR SUELDO","SUBIR SUELDO")</f>
        <v>SUBIR SUELDO</v>
      </c>
      <c r="Q67" t="str">
        <f t="shared" ref="Q67:Q79" si="19">IF(H67&gt;=2000,"MILENIANS","GENERACION X,Y")</f>
        <v>GENERACION X,Y</v>
      </c>
    </row>
    <row r="68" spans="1:17" x14ac:dyDescent="0.25">
      <c r="A68">
        <v>67</v>
      </c>
      <c r="B68" t="s">
        <v>126</v>
      </c>
      <c r="C68" t="s">
        <v>188</v>
      </c>
      <c r="D68" t="s">
        <v>165</v>
      </c>
      <c r="E68" t="s">
        <v>143</v>
      </c>
      <c r="F68" s="3">
        <v>36054</v>
      </c>
      <c r="G68" s="3">
        <v>25819</v>
      </c>
      <c r="H68">
        <f t="shared" si="10"/>
        <v>1998</v>
      </c>
      <c r="I68">
        <f t="shared" si="11"/>
        <v>9</v>
      </c>
      <c r="J68">
        <f t="shared" si="12"/>
        <v>16</v>
      </c>
      <c r="K68">
        <f t="shared" ca="1" si="13"/>
        <v>23.111111111111111</v>
      </c>
      <c r="L68">
        <f t="shared" ca="1" si="14"/>
        <v>51.133333333333333</v>
      </c>
      <c r="M68">
        <f t="shared" ca="1" si="15"/>
        <v>51</v>
      </c>
      <c r="N68">
        <f t="shared" ca="1" si="16"/>
        <v>18</v>
      </c>
      <c r="O68" t="str">
        <f t="shared" si="17"/>
        <v>martes</v>
      </c>
      <c r="P68" t="str">
        <f t="shared" si="18"/>
        <v>SUBIR SUELDO</v>
      </c>
      <c r="Q68" t="str">
        <f t="shared" si="19"/>
        <v>GENERACION X,Y</v>
      </c>
    </row>
    <row r="69" spans="1:17" x14ac:dyDescent="0.25">
      <c r="A69">
        <v>68</v>
      </c>
      <c r="B69" t="s">
        <v>189</v>
      </c>
      <c r="C69" t="s">
        <v>72</v>
      </c>
      <c r="D69" t="s">
        <v>190</v>
      </c>
      <c r="E69" t="s">
        <v>143</v>
      </c>
      <c r="F69" s="3" t="s">
        <v>181</v>
      </c>
      <c r="G69" s="3">
        <v>22339</v>
      </c>
      <c r="H69">
        <f t="shared" si="10"/>
        <v>1998</v>
      </c>
      <c r="I69">
        <f t="shared" si="11"/>
        <v>9</v>
      </c>
      <c r="J69">
        <f t="shared" si="12"/>
        <v>1</v>
      </c>
      <c r="K69">
        <f t="shared" ca="1" si="13"/>
        <v>23.152777777777779</v>
      </c>
      <c r="L69">
        <f t="shared" ca="1" si="14"/>
        <v>60.663888888888891</v>
      </c>
      <c r="M69">
        <f t="shared" ca="1" si="15"/>
        <v>60</v>
      </c>
      <c r="N69">
        <f t="shared" ca="1" si="16"/>
        <v>29</v>
      </c>
      <c r="O69" t="str">
        <f t="shared" si="17"/>
        <v>lunes</v>
      </c>
      <c r="P69" t="str">
        <f t="shared" si="18"/>
        <v>SUBIR SUELDO</v>
      </c>
      <c r="Q69" t="str">
        <f t="shared" si="19"/>
        <v>GENERACION X,Y</v>
      </c>
    </row>
    <row r="70" spans="1:17" x14ac:dyDescent="0.25">
      <c r="A70">
        <v>69</v>
      </c>
      <c r="B70" t="s">
        <v>28</v>
      </c>
      <c r="C70" t="s">
        <v>191</v>
      </c>
      <c r="D70" t="s">
        <v>192</v>
      </c>
      <c r="E70" t="s">
        <v>143</v>
      </c>
      <c r="F70" s="3" t="s">
        <v>184</v>
      </c>
      <c r="G70" s="3">
        <v>22370</v>
      </c>
      <c r="H70">
        <f t="shared" si="10"/>
        <v>2000</v>
      </c>
      <c r="I70">
        <f t="shared" si="11"/>
        <v>1</v>
      </c>
      <c r="J70">
        <f t="shared" si="12"/>
        <v>1</v>
      </c>
      <c r="K70">
        <f t="shared" ca="1" si="13"/>
        <v>21.819444444444443</v>
      </c>
      <c r="L70">
        <f t="shared" ca="1" si="14"/>
        <v>60.572222222222223</v>
      </c>
      <c r="M70">
        <f t="shared" ca="1" si="15"/>
        <v>60</v>
      </c>
      <c r="N70">
        <f t="shared" ca="1" si="16"/>
        <v>26</v>
      </c>
      <c r="O70" t="str">
        <f t="shared" si="17"/>
        <v>jueves</v>
      </c>
      <c r="P70" t="str">
        <f t="shared" si="18"/>
        <v>SUBIR SUELDO</v>
      </c>
      <c r="Q70" t="str">
        <f t="shared" si="19"/>
        <v>MILENIANS</v>
      </c>
    </row>
    <row r="71" spans="1:17" x14ac:dyDescent="0.25">
      <c r="A71">
        <v>70</v>
      </c>
      <c r="B71" t="s">
        <v>193</v>
      </c>
      <c r="C71" t="s">
        <v>62</v>
      </c>
      <c r="D71" t="s">
        <v>122</v>
      </c>
      <c r="E71" t="s">
        <v>143</v>
      </c>
      <c r="F71" s="3">
        <v>35992</v>
      </c>
      <c r="G71" s="3">
        <v>27283</v>
      </c>
      <c r="H71">
        <f t="shared" si="10"/>
        <v>1998</v>
      </c>
      <c r="I71">
        <f t="shared" si="11"/>
        <v>7</v>
      </c>
      <c r="J71">
        <f t="shared" si="12"/>
        <v>16</v>
      </c>
      <c r="K71">
        <f t="shared" ca="1" si="13"/>
        <v>23.277777777777779</v>
      </c>
      <c r="L71">
        <f t="shared" ca="1" si="14"/>
        <v>47.125</v>
      </c>
      <c r="M71">
        <f t="shared" ca="1" si="15"/>
        <v>47</v>
      </c>
      <c r="N71">
        <f t="shared" ca="1" si="16"/>
        <v>15</v>
      </c>
      <c r="O71" t="str">
        <f t="shared" si="17"/>
        <v>miércoles</v>
      </c>
      <c r="P71" t="str">
        <f t="shared" si="18"/>
        <v>SUBIR SUELDO</v>
      </c>
      <c r="Q71" t="str">
        <f t="shared" si="19"/>
        <v>GENERACION X,Y</v>
      </c>
    </row>
    <row r="72" spans="1:17" x14ac:dyDescent="0.25">
      <c r="A72">
        <v>71</v>
      </c>
      <c r="B72" t="s">
        <v>28</v>
      </c>
      <c r="C72" t="s">
        <v>194</v>
      </c>
      <c r="D72" t="s">
        <v>195</v>
      </c>
      <c r="E72" t="s">
        <v>143</v>
      </c>
      <c r="F72" s="3">
        <v>37257</v>
      </c>
      <c r="G72" s="3">
        <v>26245</v>
      </c>
      <c r="H72">
        <f t="shared" si="10"/>
        <v>2002</v>
      </c>
      <c r="I72">
        <f t="shared" si="11"/>
        <v>1</v>
      </c>
      <c r="J72">
        <f t="shared" si="12"/>
        <v>1</v>
      </c>
      <c r="K72">
        <f t="shared" ca="1" si="13"/>
        <v>19.819444444444443</v>
      </c>
      <c r="L72">
        <f t="shared" ca="1" si="14"/>
        <v>49.966666666666669</v>
      </c>
      <c r="M72">
        <f t="shared" ca="1" si="15"/>
        <v>49</v>
      </c>
      <c r="N72">
        <f t="shared" ca="1" si="16"/>
        <v>18</v>
      </c>
      <c r="O72" t="str">
        <f t="shared" si="17"/>
        <v>lunes</v>
      </c>
      <c r="P72" t="str">
        <f t="shared" si="18"/>
        <v>SUBIR SUELDO</v>
      </c>
      <c r="Q72" t="str">
        <f t="shared" si="19"/>
        <v>MILENIANS</v>
      </c>
    </row>
    <row r="73" spans="1:17" x14ac:dyDescent="0.25">
      <c r="A73">
        <v>72</v>
      </c>
      <c r="B73" t="s">
        <v>196</v>
      </c>
      <c r="C73" t="s">
        <v>52</v>
      </c>
      <c r="D73" t="s">
        <v>197</v>
      </c>
      <c r="E73" t="s">
        <v>143</v>
      </c>
      <c r="F73" s="3">
        <v>37637</v>
      </c>
      <c r="G73" s="3">
        <v>24676</v>
      </c>
      <c r="H73">
        <f t="shared" si="10"/>
        <v>2003</v>
      </c>
      <c r="I73">
        <f t="shared" si="11"/>
        <v>1</v>
      </c>
      <c r="J73">
        <f t="shared" si="12"/>
        <v>16</v>
      </c>
      <c r="K73">
        <f t="shared" ca="1" si="13"/>
        <v>18.777777777777779</v>
      </c>
      <c r="L73">
        <f t="shared" ca="1" si="14"/>
        <v>54.258333333333333</v>
      </c>
      <c r="M73">
        <f t="shared" ca="1" si="15"/>
        <v>54</v>
      </c>
      <c r="N73">
        <f t="shared" ca="1" si="16"/>
        <v>3</v>
      </c>
      <c r="O73" t="str">
        <f t="shared" si="17"/>
        <v>domingo</v>
      </c>
      <c r="P73" t="str">
        <f t="shared" si="18"/>
        <v>SUBIR SUELDO</v>
      </c>
      <c r="Q73" t="str">
        <f t="shared" si="19"/>
        <v>MILENIANS</v>
      </c>
    </row>
    <row r="74" spans="1:17" x14ac:dyDescent="0.25">
      <c r="A74">
        <v>73</v>
      </c>
      <c r="B74" t="s">
        <v>198</v>
      </c>
      <c r="C74" t="s">
        <v>199</v>
      </c>
      <c r="D74" t="s">
        <v>200</v>
      </c>
      <c r="E74" t="s">
        <v>143</v>
      </c>
      <c r="F74" s="3">
        <v>37895</v>
      </c>
      <c r="G74" s="3">
        <v>23440</v>
      </c>
      <c r="H74">
        <f t="shared" si="10"/>
        <v>2003</v>
      </c>
      <c r="I74">
        <f t="shared" si="11"/>
        <v>10</v>
      </c>
      <c r="J74">
        <f t="shared" si="12"/>
        <v>1</v>
      </c>
      <c r="K74">
        <f t="shared" ca="1" si="13"/>
        <v>18.069444444444443</v>
      </c>
      <c r="L74">
        <f t="shared" ca="1" si="14"/>
        <v>57.644444444444446</v>
      </c>
      <c r="M74">
        <f t="shared" ca="1" si="15"/>
        <v>57</v>
      </c>
      <c r="N74">
        <f t="shared" ca="1" si="16"/>
        <v>22</v>
      </c>
      <c r="O74" t="str">
        <f t="shared" si="17"/>
        <v>miércoles</v>
      </c>
      <c r="P74" t="str">
        <f t="shared" si="18"/>
        <v>SUBIR SUELDO</v>
      </c>
      <c r="Q74" t="str">
        <f t="shared" si="19"/>
        <v>MILENIANS</v>
      </c>
    </row>
    <row r="75" spans="1:17" x14ac:dyDescent="0.25">
      <c r="A75">
        <v>74</v>
      </c>
      <c r="B75" t="s">
        <v>202</v>
      </c>
      <c r="C75" t="s">
        <v>28</v>
      </c>
      <c r="D75" t="s">
        <v>203</v>
      </c>
      <c r="E75" t="s">
        <v>143</v>
      </c>
      <c r="F75" s="3">
        <v>38307</v>
      </c>
      <c r="G75" s="3">
        <v>19878</v>
      </c>
      <c r="H75">
        <f t="shared" si="10"/>
        <v>2004</v>
      </c>
      <c r="I75">
        <f t="shared" si="11"/>
        <v>11</v>
      </c>
      <c r="J75">
        <f t="shared" si="12"/>
        <v>16</v>
      </c>
      <c r="K75">
        <f t="shared" ca="1" si="13"/>
        <v>16.944444444444443</v>
      </c>
      <c r="L75">
        <f t="shared" ca="1" si="14"/>
        <v>67.397222222222226</v>
      </c>
      <c r="M75">
        <f t="shared" ca="1" si="15"/>
        <v>67</v>
      </c>
      <c r="N75">
        <f t="shared" ca="1" si="16"/>
        <v>23</v>
      </c>
      <c r="O75" t="str">
        <f t="shared" si="17"/>
        <v>jueves</v>
      </c>
      <c r="P75" t="str">
        <f t="shared" si="18"/>
        <v>SUBIR SUELDO</v>
      </c>
      <c r="Q75" t="str">
        <f t="shared" si="19"/>
        <v>MILENIANS</v>
      </c>
    </row>
    <row r="76" spans="1:17" x14ac:dyDescent="0.25">
      <c r="A76">
        <v>75</v>
      </c>
      <c r="B76" t="s">
        <v>205</v>
      </c>
      <c r="C76" t="s">
        <v>206</v>
      </c>
      <c r="D76" t="s">
        <v>207</v>
      </c>
      <c r="E76" t="s">
        <v>143</v>
      </c>
      <c r="F76" s="3">
        <v>39217</v>
      </c>
      <c r="G76" s="3">
        <v>26022</v>
      </c>
      <c r="H76">
        <f t="shared" si="10"/>
        <v>2007</v>
      </c>
      <c r="I76">
        <f t="shared" si="11"/>
        <v>5</v>
      </c>
      <c r="J76">
        <f t="shared" si="12"/>
        <v>15</v>
      </c>
      <c r="K76">
        <f t="shared" ca="1" si="13"/>
        <v>14.447222222222223</v>
      </c>
      <c r="L76">
        <f t="shared" ca="1" si="14"/>
        <v>50.572222222222223</v>
      </c>
      <c r="M76">
        <f t="shared" ca="1" si="15"/>
        <v>50</v>
      </c>
      <c r="N76">
        <f t="shared" ca="1" si="16"/>
        <v>26</v>
      </c>
      <c r="O76" t="str">
        <f t="shared" si="17"/>
        <v>martes</v>
      </c>
      <c r="P76" t="str">
        <f t="shared" si="18"/>
        <v>SUBIR SUELDO</v>
      </c>
      <c r="Q76" t="str">
        <f t="shared" si="19"/>
        <v>MILENIANS</v>
      </c>
    </row>
    <row r="77" spans="1:17" x14ac:dyDescent="0.25">
      <c r="A77">
        <v>76</v>
      </c>
      <c r="B77" t="s">
        <v>40</v>
      </c>
      <c r="C77" t="s">
        <v>121</v>
      </c>
      <c r="D77" t="s">
        <v>208</v>
      </c>
      <c r="E77" t="s">
        <v>143</v>
      </c>
      <c r="F77" s="3">
        <v>38427</v>
      </c>
      <c r="G77" s="3">
        <v>24734</v>
      </c>
      <c r="H77">
        <f t="shared" si="10"/>
        <v>2005</v>
      </c>
      <c r="I77">
        <f t="shared" si="11"/>
        <v>3</v>
      </c>
      <c r="J77">
        <f t="shared" si="12"/>
        <v>16</v>
      </c>
      <c r="K77">
        <f t="shared" ca="1" si="13"/>
        <v>16.611111111111111</v>
      </c>
      <c r="L77">
        <f t="shared" ca="1" si="14"/>
        <v>54.102777777777774</v>
      </c>
      <c r="M77">
        <f t="shared" ca="1" si="15"/>
        <v>54</v>
      </c>
      <c r="N77">
        <f t="shared" ca="1" si="16"/>
        <v>7</v>
      </c>
      <c r="O77" t="str">
        <f t="shared" si="17"/>
        <v>martes</v>
      </c>
      <c r="P77" t="str">
        <f t="shared" si="18"/>
        <v>SUBIR SUELDO</v>
      </c>
      <c r="Q77" t="str">
        <f t="shared" si="19"/>
        <v>MILENIANS</v>
      </c>
    </row>
    <row r="78" spans="1:17" x14ac:dyDescent="0.25">
      <c r="A78">
        <v>77</v>
      </c>
      <c r="B78" t="s">
        <v>66</v>
      </c>
      <c r="C78" t="s">
        <v>52</v>
      </c>
      <c r="D78" t="s">
        <v>209</v>
      </c>
      <c r="E78" t="s">
        <v>143</v>
      </c>
      <c r="F78" s="3" t="s">
        <v>201</v>
      </c>
      <c r="G78" s="3">
        <v>31162</v>
      </c>
      <c r="H78">
        <f t="shared" si="10"/>
        <v>2005</v>
      </c>
      <c r="I78">
        <f t="shared" si="11"/>
        <v>6</v>
      </c>
      <c r="J78">
        <f t="shared" si="12"/>
        <v>1</v>
      </c>
      <c r="K78">
        <f t="shared" ca="1" si="13"/>
        <v>16.402777777777779</v>
      </c>
      <c r="L78">
        <f t="shared" ca="1" si="14"/>
        <v>36.50277777777778</v>
      </c>
      <c r="M78">
        <f t="shared" ca="1" si="15"/>
        <v>36</v>
      </c>
      <c r="N78">
        <f t="shared" ca="1" si="16"/>
        <v>1</v>
      </c>
      <c r="O78" t="str">
        <f t="shared" si="17"/>
        <v>jueves</v>
      </c>
      <c r="P78" t="str">
        <f t="shared" si="18"/>
        <v>SUBIR SUELDO</v>
      </c>
      <c r="Q78" t="str">
        <f t="shared" si="19"/>
        <v>MILENIANS</v>
      </c>
    </row>
    <row r="79" spans="1:17" x14ac:dyDescent="0.25">
      <c r="A79">
        <v>78</v>
      </c>
      <c r="B79" t="s">
        <v>28</v>
      </c>
      <c r="C79" t="s">
        <v>62</v>
      </c>
      <c r="D79" t="s">
        <v>210</v>
      </c>
      <c r="E79" t="s">
        <v>143</v>
      </c>
      <c r="F79" s="3" t="s">
        <v>204</v>
      </c>
      <c r="G79" s="3">
        <v>21202</v>
      </c>
      <c r="H79">
        <f t="shared" si="10"/>
        <v>2005</v>
      </c>
      <c r="I79">
        <f t="shared" si="11"/>
        <v>10</v>
      </c>
      <c r="J79">
        <f t="shared" si="12"/>
        <v>1</v>
      </c>
      <c r="K79">
        <f t="shared" ca="1" si="13"/>
        <v>16.069444444444443</v>
      </c>
      <c r="L79">
        <f t="shared" ca="1" si="14"/>
        <v>63.774999999999999</v>
      </c>
      <c r="M79">
        <f t="shared" ca="1" si="15"/>
        <v>63</v>
      </c>
      <c r="N79">
        <f t="shared" ca="1" si="16"/>
        <v>9</v>
      </c>
      <c r="O79" t="str">
        <f t="shared" si="17"/>
        <v>viernes</v>
      </c>
      <c r="P79" t="str">
        <f t="shared" si="18"/>
        <v>SUBIR SUELDO</v>
      </c>
      <c r="Q79" t="str">
        <f t="shared" si="19"/>
        <v>MILENIANS</v>
      </c>
    </row>
    <row r="80" spans="1:17" x14ac:dyDescent="0.25">
      <c r="G80" s="3"/>
    </row>
    <row r="81" spans="7:7" x14ac:dyDescent="0.25">
      <c r="G81" s="3"/>
    </row>
    <row r="82" spans="7:7" x14ac:dyDescent="0.25">
      <c r="G82" s="3"/>
    </row>
    <row r="83" spans="7:7" x14ac:dyDescent="0.25">
      <c r="G83" s="3"/>
    </row>
    <row r="84" spans="7:7" x14ac:dyDescent="0.25">
      <c r="G84" s="3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texto</vt:lpstr>
      <vt:lpstr>Hoja1</vt:lpstr>
      <vt:lpstr>fecha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Alejandro Rincón López</dc:creator>
  <cp:lastModifiedBy>123</cp:lastModifiedBy>
  <dcterms:created xsi:type="dcterms:W3CDTF">2016-09-13T23:59:20Z</dcterms:created>
  <dcterms:modified xsi:type="dcterms:W3CDTF">2021-10-26T17:59:55Z</dcterms:modified>
</cp:coreProperties>
</file>