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zequiel\Desktop\"/>
    </mc:Choice>
  </mc:AlternateContent>
  <xr:revisionPtr revIDLastSave="0" documentId="13_ncr:8001_{37A2A43F-CECE-4B27-835A-E74B7049E3F2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Tipos de datos" sheetId="2" r:id="rId1"/>
    <sheet name="OPERADORES" sheetId="3" r:id="rId2"/>
    <sheet name="prioridad" sheetId="5" r:id="rId3"/>
    <sheet name="REFERENCIAS" sheetId="6" r:id="rId4"/>
  </sheets>
  <definedNames>
    <definedName name="BASE_DE_DATOS">#REF!</definedName>
    <definedName name="BUSCAR">#REF!</definedName>
    <definedName name="DDD_y_EXTERNAS">#REF!</definedName>
    <definedName name="ESTADISTICAS">#REF!</definedName>
    <definedName name="FECHA_y_HORA">#REF!</definedName>
    <definedName name="FINANCIERAS">#REF!</definedName>
    <definedName name="Funciones_de_fecha_y_hora">#REF!</definedName>
    <definedName name="INFORMACION">#REF!</definedName>
    <definedName name="INGENIERIA">#REF!</definedName>
    <definedName name="LOGICAS">#REF!</definedName>
    <definedName name="MATEMATICAS_y_TRIGONOMETRICAS">#REF!</definedName>
    <definedName name="MmExcelLinker_C4CC9482_3E4D_4F7D_9B2D_8E8D10DC55B6">#REF!</definedName>
    <definedName name="TEXTO">#REF!</definedName>
    <definedName name="VENTAS_98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6" l="1"/>
  <c r="D5" i="6"/>
  <c r="E5" i="6"/>
  <c r="F5" i="6"/>
  <c r="G5" i="6"/>
  <c r="H5" i="6"/>
  <c r="I5" i="6"/>
  <c r="J5" i="6"/>
  <c r="K5" i="6"/>
  <c r="C6" i="6"/>
  <c r="C16" i="6" s="1"/>
  <c r="D6" i="6"/>
  <c r="E6" i="6"/>
  <c r="F6" i="6"/>
  <c r="G6" i="6"/>
  <c r="H6" i="6"/>
  <c r="I6" i="6"/>
  <c r="J6" i="6"/>
  <c r="K6" i="6"/>
  <c r="C7" i="6"/>
  <c r="D7" i="6"/>
  <c r="E7" i="6"/>
  <c r="F7" i="6"/>
  <c r="G7" i="6"/>
  <c r="H7" i="6"/>
  <c r="I7" i="6"/>
  <c r="J7" i="6"/>
  <c r="K7" i="6"/>
  <c r="C8" i="6"/>
  <c r="D8" i="6"/>
  <c r="E8" i="6"/>
  <c r="F8" i="6"/>
  <c r="G8" i="6"/>
  <c r="H8" i="6"/>
  <c r="I8" i="6"/>
  <c r="J8" i="6"/>
  <c r="K8" i="6"/>
  <c r="C9" i="6"/>
  <c r="D9" i="6"/>
  <c r="E9" i="6"/>
  <c r="F9" i="6"/>
  <c r="G9" i="6"/>
  <c r="H9" i="6"/>
  <c r="I9" i="6"/>
  <c r="J9" i="6"/>
  <c r="K9" i="6"/>
  <c r="C10" i="6"/>
  <c r="D10" i="6"/>
  <c r="E10" i="6"/>
  <c r="F10" i="6"/>
  <c r="G10" i="6"/>
  <c r="H10" i="6"/>
  <c r="I10" i="6"/>
  <c r="J10" i="6"/>
  <c r="K10" i="6"/>
  <c r="C11" i="6"/>
  <c r="D11" i="6"/>
  <c r="E11" i="6"/>
  <c r="F11" i="6"/>
  <c r="G11" i="6"/>
  <c r="H11" i="6"/>
  <c r="I11" i="6"/>
  <c r="J11" i="6"/>
  <c r="K11" i="6"/>
  <c r="C12" i="6"/>
  <c r="D12" i="6"/>
  <c r="E12" i="6"/>
  <c r="F12" i="6"/>
  <c r="G12" i="6"/>
  <c r="H12" i="6"/>
  <c r="I12" i="6"/>
  <c r="J12" i="6"/>
  <c r="K12" i="6"/>
  <c r="C13" i="6"/>
  <c r="D13" i="6"/>
  <c r="E13" i="6"/>
  <c r="F13" i="6"/>
  <c r="G13" i="6"/>
  <c r="H13" i="6"/>
  <c r="I13" i="6"/>
  <c r="J13" i="6"/>
  <c r="K13" i="6"/>
  <c r="C14" i="6"/>
  <c r="D14" i="6"/>
  <c r="E14" i="6"/>
  <c r="F14" i="6"/>
  <c r="G14" i="6"/>
  <c r="H14" i="6"/>
  <c r="I14" i="6"/>
  <c r="J14" i="6"/>
  <c r="K14" i="6"/>
  <c r="C15" i="6"/>
  <c r="D15" i="6"/>
  <c r="E15" i="6"/>
  <c r="F15" i="6"/>
  <c r="G15" i="6"/>
  <c r="H15" i="6"/>
  <c r="I15" i="6"/>
  <c r="J15" i="6"/>
  <c r="K15" i="6"/>
  <c r="D4" i="6"/>
  <c r="E4" i="6"/>
  <c r="F4" i="6"/>
  <c r="G4" i="6"/>
  <c r="H4" i="6"/>
  <c r="I4" i="6"/>
  <c r="J4" i="6"/>
  <c r="K4" i="6"/>
  <c r="C4" i="6"/>
  <c r="C35" i="5"/>
  <c r="C34" i="5"/>
  <c r="D17" i="3"/>
  <c r="C33" i="5"/>
  <c r="D15" i="3"/>
  <c r="D14" i="3"/>
  <c r="D13" i="3"/>
  <c r="D12" i="3"/>
  <c r="D8" i="3"/>
  <c r="D7" i="3"/>
  <c r="D6" i="3"/>
  <c r="D11" i="3"/>
  <c r="D10" i="3"/>
  <c r="D5" i="3"/>
  <c r="D26" i="2"/>
</calcChain>
</file>

<file path=xl/sharedStrings.xml><?xml version="1.0" encoding="utf-8"?>
<sst xmlns="http://schemas.openxmlformats.org/spreadsheetml/2006/main" count="158" uniqueCount="154">
  <si>
    <t>MARQUEZ</t>
  </si>
  <si>
    <t>CORAL</t>
  </si>
  <si>
    <t>ZEPEDA</t>
  </si>
  <si>
    <t>LAURA ELENA</t>
  </si>
  <si>
    <t>RIVERA</t>
  </si>
  <si>
    <t>MAURICIO</t>
  </si>
  <si>
    <t>MORÓN</t>
  </si>
  <si>
    <t>REBECA</t>
  </si>
  <si>
    <t>PEÑA</t>
  </si>
  <si>
    <t>JOSUE</t>
  </si>
  <si>
    <t>SALAS</t>
  </si>
  <si>
    <t>EVERARDO</t>
  </si>
  <si>
    <t>RÍOS</t>
  </si>
  <si>
    <t>JOSE ANTONIO</t>
  </si>
  <si>
    <t>GONZALEZ</t>
  </si>
  <si>
    <t>JOEL</t>
  </si>
  <si>
    <t>APARICIO</t>
  </si>
  <si>
    <t>JAVIER</t>
  </si>
  <si>
    <t>MARCELINO</t>
  </si>
  <si>
    <t>ARTURO</t>
  </si>
  <si>
    <t>REYES</t>
  </si>
  <si>
    <t>ANTONIO</t>
  </si>
  <si>
    <t>ROJAS</t>
  </si>
  <si>
    <t>JOSE</t>
  </si>
  <si>
    <t>SANCHEZ</t>
  </si>
  <si>
    <t>GRACIELA</t>
  </si>
  <si>
    <t>RAMIREZ</t>
  </si>
  <si>
    <t>DELFINO</t>
  </si>
  <si>
    <t>caracteristicas</t>
  </si>
  <si>
    <t>tipo de dato</t>
  </si>
  <si>
    <t>Identifique los tipos de datos que maneja excel, describiendo las caracteristicas de cada uno en las filas 5 y 6.</t>
  </si>
  <si>
    <t>INSTRUCCIONES:</t>
  </si>
  <si>
    <r>
      <t xml:space="preserve">En las celdas con sombra </t>
    </r>
    <r>
      <rPr>
        <b/>
        <sz val="14"/>
        <color indexed="17"/>
        <rFont val="Calibri"/>
        <family val="2"/>
      </rPr>
      <t>VERDE</t>
    </r>
    <r>
      <rPr>
        <sz val="14"/>
        <color indexed="8"/>
        <rFont val="Calibri"/>
        <family val="2"/>
      </rPr>
      <t xml:space="preserve">  escribira formula con sombra </t>
    </r>
    <r>
      <rPr>
        <b/>
        <sz val="14"/>
        <color indexed="13"/>
        <rFont val="Calibri"/>
        <family val="2"/>
      </rPr>
      <t xml:space="preserve">AMARILLA </t>
    </r>
  </si>
  <si>
    <t>primera columna a resolver</t>
  </si>
  <si>
    <t>TIPO</t>
  </si>
  <si>
    <t>OPERADOR</t>
  </si>
  <si>
    <t>OPERACIÓN</t>
  </si>
  <si>
    <t>ejemplo 1</t>
  </si>
  <si>
    <t>resultado</t>
  </si>
  <si>
    <t>aritmeticos</t>
  </si>
  <si>
    <t>+</t>
  </si>
  <si>
    <t>Suma</t>
  </si>
  <si>
    <t>=8+2</t>
  </si>
  <si>
    <t>-</t>
  </si>
  <si>
    <t>Resta</t>
  </si>
  <si>
    <t>=15-7</t>
  </si>
  <si>
    <t>*</t>
  </si>
  <si>
    <t>Multiplicacion</t>
  </si>
  <si>
    <t>=5*3</t>
  </si>
  <si>
    <t>/</t>
  </si>
  <si>
    <t>División</t>
  </si>
  <si>
    <t>=45/5</t>
  </si>
  <si>
    <t>%</t>
  </si>
  <si>
    <t>Porcentaje</t>
  </si>
  <si>
    <t>=50%</t>
  </si>
  <si>
    <t>^</t>
  </si>
  <si>
    <t>Exponente o Potencia</t>
  </si>
  <si>
    <t>=3^3</t>
  </si>
  <si>
    <t>comparacion</t>
  </si>
  <si>
    <t>=</t>
  </si>
  <si>
    <t>Igual que</t>
  </si>
  <si>
    <t>=2000=80</t>
  </si>
  <si>
    <t>&gt;</t>
  </si>
  <si>
    <t>Mayor que</t>
  </si>
  <si>
    <t>=800&gt;30</t>
  </si>
  <si>
    <t>&lt;</t>
  </si>
  <si>
    <t>Menor que</t>
  </si>
  <si>
    <t>=450&lt;2</t>
  </si>
  <si>
    <t>&gt;=</t>
  </si>
  <si>
    <t>Mayor o igual que</t>
  </si>
  <si>
    <t>=450&gt;=450</t>
  </si>
  <si>
    <t>&lt;=</t>
  </si>
  <si>
    <t>Menor o igual que</t>
  </si>
  <si>
    <t>=4500&lt;=5000</t>
  </si>
  <si>
    <t>&lt;&gt;</t>
  </si>
  <si>
    <t>Distinto de</t>
  </si>
  <si>
    <t>=45&lt;&gt;45</t>
  </si>
  <si>
    <t>texto</t>
  </si>
  <si>
    <t>&amp;</t>
  </si>
  <si>
    <t>Concatena</t>
  </si>
  <si>
    <t>="HOLA "&amp;"MUNDO"</t>
  </si>
  <si>
    <t>Referencia</t>
  </si>
  <si>
    <t>:  (dos puntos)</t>
  </si>
  <si>
    <t>Rango</t>
  </si>
  <si>
    <t/>
  </si>
  <si>
    <t>, (coma)</t>
  </si>
  <si>
    <t>Unión</t>
  </si>
  <si>
    <t xml:space="preserve"> (espacio)</t>
  </si>
  <si>
    <t>Interseccion</t>
  </si>
  <si>
    <t>=((B55*B53)+B56)*B54</t>
  </si>
  <si>
    <r>
      <t xml:space="preserve">Resultado </t>
    </r>
    <r>
      <rPr>
        <sz val="18"/>
        <rFont val="Arial"/>
        <family val="2"/>
      </rPr>
      <t>con</t>
    </r>
    <r>
      <rPr>
        <sz val="12"/>
        <rFont val="Arial"/>
        <family val="2"/>
      </rPr>
      <t xml:space="preserve"> uso de parentesis</t>
    </r>
  </si>
  <si>
    <t>=B55*B53+B56*B54</t>
  </si>
  <si>
    <r>
      <t xml:space="preserve">Resultado </t>
    </r>
    <r>
      <rPr>
        <sz val="16"/>
        <rFont val="Arial"/>
        <family val="2"/>
      </rPr>
      <t>sin</t>
    </r>
    <r>
      <rPr>
        <sz val="12"/>
        <rFont val="Arial"/>
        <family val="2"/>
      </rPr>
      <t xml:space="preserve"> uso de parentesis</t>
    </r>
  </si>
  <si>
    <t>=C60*B54</t>
  </si>
  <si>
    <t>el resultado por el factor de vacaciones</t>
  </si>
  <si>
    <t>=C59+B56</t>
  </si>
  <si>
    <t>al resultado sumar el bono</t>
  </si>
  <si>
    <t>=B55*B53</t>
  </si>
  <si>
    <t>Sueldo diario por numero de dias de vacaciones</t>
  </si>
  <si>
    <t>Para el calculo:</t>
  </si>
  <si>
    <t xml:space="preserve">Bono </t>
  </si>
  <si>
    <t>Sueldo diario</t>
  </si>
  <si>
    <t>Factor de vacaciones</t>
  </si>
  <si>
    <t>Dias</t>
  </si>
  <si>
    <t>Vacaciones</t>
  </si>
  <si>
    <t>CUADRO 2</t>
  </si>
  <si>
    <t>=(10+2)/2</t>
  </si>
  <si>
    <t>=10/2*5-5</t>
  </si>
  <si>
    <t>=10+2/2</t>
  </si>
  <si>
    <t>EXPLIQUE</t>
  </si>
  <si>
    <t>CALCULO EN EXCEL</t>
  </si>
  <si>
    <t>PIENSE  Y ESCRIBA SU RESULTADO</t>
  </si>
  <si>
    <t>FORMULA</t>
  </si>
  <si>
    <t>CUADRO 1</t>
  </si>
  <si>
    <t>PRIORIDAD DE LOS OPERADORES</t>
  </si>
  <si>
    <t>3.- En el CUADRO 2 resuelve y observe</t>
  </si>
  <si>
    <t>2.- Vaya al CUADRO 1 y resuelva por columna lo que se indica</t>
  </si>
  <si>
    <t>1.- Observe el siguiente cuadro de prioridad.</t>
  </si>
  <si>
    <t>TOTAL</t>
  </si>
  <si>
    <t>Diciembre</t>
  </si>
  <si>
    <t>Noviembre</t>
  </si>
  <si>
    <t>Octubre</t>
  </si>
  <si>
    <t>Septiembre</t>
  </si>
  <si>
    <t>Agosto</t>
  </si>
  <si>
    <t>Julio</t>
  </si>
  <si>
    <t>Junio</t>
  </si>
  <si>
    <t>Mayo</t>
  </si>
  <si>
    <t>Abril</t>
  </si>
  <si>
    <t>Marzo</t>
  </si>
  <si>
    <t>Febrero</t>
  </si>
  <si>
    <t>Enero</t>
  </si>
  <si>
    <t>precio base</t>
  </si>
  <si>
    <t>Mes</t>
  </si>
  <si>
    <t>TEXTO</t>
  </si>
  <si>
    <t xml:space="preserve">FECHA </t>
  </si>
  <si>
    <t>HORA</t>
  </si>
  <si>
    <t>NUMERO</t>
  </si>
  <si>
    <t>LOGICO</t>
  </si>
  <si>
    <t>Alineado a la izquierda</t>
  </si>
  <si>
    <t>alineado a la izquierda</t>
  </si>
  <si>
    <t xml:space="preserve">alinea a la derecha
y se divide por / y  </t>
  </si>
  <si>
    <t>alinea a la der
recha divi :</t>
  </si>
  <si>
    <t>aliena derecha
aunque sea 
operación</t>
  </si>
  <si>
    <t>Alinea al acentro solo
pone un indicador log
ico</t>
  </si>
  <si>
    <t>inicio contadir dias</t>
  </si>
  <si>
    <t>dia de nacimiento</t>
  </si>
  <si>
    <t>dia de hoy</t>
  </si>
  <si>
    <t>dias transcurridos</t>
  </si>
  <si>
    <t>O2</t>
  </si>
  <si>
    <t>52...25</t>
  </si>
  <si>
    <t>12345678901234567890</t>
  </si>
  <si>
    <t>numerico</t>
  </si>
  <si>
    <t>logico</t>
  </si>
  <si>
    <t>DIV MULT Y 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</si>
</sst>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incremento: &quot;0.00%;;;&quot; incremento &quot;"/>
    <numFmt numFmtId="166" formatCode="&quot;Dólar a:&quot;\ #,##0.00"/>
    <numFmt numFmtId="169" formatCode="[$-F800]dddd\,\ mmmm\ dd\,\ yyyy"/>
    <numFmt numFmtId="171" formatCode="_-[$$-80A]* #,##0.00_-;\-[$$-80A]* #,##0.00_-;_-[$$-80A]* &quot;-&quot;??_-;_-@_-"/>
  </numFmts>
  <fonts count="22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4"/>
      <color indexed="8"/>
      <name val="Calibri"/>
      <family val="2"/>
    </font>
    <font>
      <b/>
      <sz val="14"/>
      <color indexed="17"/>
      <name val="Calibri"/>
      <family val="2"/>
    </font>
    <font>
      <b/>
      <sz val="14"/>
      <color indexed="13"/>
      <name val="Calibri"/>
      <family val="2"/>
    </font>
    <font>
      <b/>
      <sz val="14"/>
      <name val="Arial"/>
      <family val="2"/>
    </font>
    <font>
      <sz val="11"/>
      <color indexed="8"/>
      <name val="Calibri"/>
      <family val="2"/>
    </font>
    <font>
      <sz val="18"/>
      <name val="Arial"/>
      <family val="2"/>
    </font>
    <font>
      <sz val="16"/>
      <name val="Arial"/>
      <family val="2"/>
    </font>
    <font>
      <b/>
      <sz val="12"/>
      <color indexed="10"/>
      <name val="Arial"/>
      <family val="2"/>
    </font>
    <font>
      <sz val="11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9"/>
      <name val="Calibri"/>
      <family val="2"/>
    </font>
    <font>
      <b/>
      <sz val="10"/>
      <name val="Arial"/>
      <family val="2"/>
    </font>
    <font>
      <sz val="12"/>
      <color indexed="9"/>
      <name val="Comic Sans MS"/>
      <family val="4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10"/>
      </left>
      <right/>
      <top/>
      <bottom/>
      <diagonal/>
    </border>
    <border>
      <left/>
      <right style="double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10"/>
      </left>
      <right/>
      <top/>
      <bottom style="thin">
        <color indexed="64"/>
      </bottom>
      <diagonal/>
    </border>
    <border>
      <left/>
      <right style="double">
        <color indexed="10"/>
      </right>
      <top/>
      <bottom style="thin">
        <color indexed="64"/>
      </bottom>
      <diagonal/>
    </border>
    <border>
      <left style="double">
        <color indexed="1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thin">
        <color indexed="64"/>
      </bottom>
      <diagonal/>
    </border>
    <border>
      <left style="double">
        <color indexed="10"/>
      </left>
      <right style="thin">
        <color indexed="64"/>
      </right>
      <top style="thin">
        <color indexed="64"/>
      </top>
      <bottom/>
      <diagonal/>
    </border>
    <border>
      <left style="double">
        <color indexed="1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10"/>
      </bottom>
      <diagonal/>
    </border>
    <border>
      <left style="thin">
        <color indexed="64"/>
      </left>
      <right/>
      <top style="thin">
        <color indexed="64"/>
      </top>
      <bottom style="double">
        <color indexed="10"/>
      </bottom>
      <diagonal/>
    </border>
    <border>
      <left style="double">
        <color indexed="10"/>
      </left>
      <right style="thin">
        <color indexed="64"/>
      </right>
      <top style="thin">
        <color indexed="64"/>
      </top>
      <bottom style="double">
        <color indexed="10"/>
      </bottom>
      <diagonal/>
    </border>
    <border>
      <left style="thin">
        <color indexed="64"/>
      </left>
      <right style="double">
        <color indexed="10"/>
      </right>
      <top style="thin">
        <color indexed="64"/>
      </top>
      <bottom style="double">
        <color indexed="10"/>
      </bottom>
      <diagonal/>
    </border>
    <border>
      <left style="double">
        <color indexed="10"/>
      </left>
      <right style="thin">
        <color indexed="64"/>
      </right>
      <top/>
      <bottom style="double">
        <color indexed="1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1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10"/>
      </right>
      <top/>
      <bottom style="thin">
        <color indexed="64"/>
      </bottom>
      <diagonal/>
    </border>
    <border>
      <left style="double">
        <color indexed="10"/>
      </left>
      <right style="thin">
        <color indexed="64"/>
      </right>
      <top style="double">
        <color indexed="10"/>
      </top>
      <bottom/>
      <diagonal/>
    </border>
    <border>
      <left style="thin">
        <color indexed="64"/>
      </left>
      <right style="thin">
        <color indexed="64"/>
      </right>
      <top style="double">
        <color indexed="10"/>
      </top>
      <bottom style="double">
        <color indexed="10"/>
      </bottom>
      <diagonal/>
    </border>
    <border>
      <left style="thin">
        <color indexed="64"/>
      </left>
      <right/>
      <top style="double">
        <color indexed="10"/>
      </top>
      <bottom style="double">
        <color indexed="10"/>
      </bottom>
      <diagonal/>
    </border>
    <border>
      <left style="double">
        <color indexed="10"/>
      </left>
      <right style="thin">
        <color indexed="64"/>
      </right>
      <top style="double">
        <color indexed="10"/>
      </top>
      <bottom style="double">
        <color indexed="10"/>
      </bottom>
      <diagonal/>
    </border>
    <border>
      <left style="thin">
        <color indexed="64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/>
      <right style="thin">
        <color indexed="64"/>
      </right>
      <top style="double">
        <color indexed="10"/>
      </top>
      <bottom style="double">
        <color indexed="10"/>
      </bottom>
      <diagonal/>
    </border>
    <border>
      <left/>
      <right/>
      <top/>
      <bottom style="medium">
        <color indexed="48"/>
      </bottom>
      <diagonal/>
    </border>
    <border>
      <left style="medium">
        <color indexed="48"/>
      </left>
      <right/>
      <top/>
      <bottom style="medium">
        <color indexed="48"/>
      </bottom>
      <diagonal/>
    </border>
    <border>
      <left style="medium">
        <color indexed="48"/>
      </left>
      <right/>
      <top/>
      <bottom/>
      <diagonal/>
    </border>
    <border>
      <left/>
      <right/>
      <top style="medium">
        <color indexed="48"/>
      </top>
      <bottom/>
      <diagonal/>
    </border>
    <border>
      <left style="medium">
        <color indexed="48"/>
      </left>
      <right/>
      <top style="medium">
        <color indexed="48"/>
      </top>
      <bottom/>
      <diagonal/>
    </border>
    <border>
      <left/>
      <right/>
      <top style="medium">
        <color indexed="48"/>
      </top>
      <bottom style="medium">
        <color indexed="48"/>
      </bottom>
      <diagonal/>
    </border>
    <border>
      <left style="medium">
        <color indexed="48"/>
      </left>
      <right/>
      <top style="medium">
        <color indexed="48"/>
      </top>
      <bottom style="medium">
        <color indexed="48"/>
      </bottom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3" fillId="0" borderId="0"/>
    <xf numFmtId="44" fontId="20" fillId="0" borderId="0" applyFont="0" applyFill="0" applyBorder="0" applyAlignment="0" applyProtection="0"/>
  </cellStyleXfs>
  <cellXfs count="121">
    <xf numFmtId="0" fontId="0" fillId="0" borderId="0" xfId="0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0" borderId="5" xfId="0" applyBorder="1" applyProtection="1">
      <protection locked="0"/>
    </xf>
    <xf numFmtId="0" fontId="0" fillId="0" borderId="4" xfId="0" applyBorder="1"/>
    <xf numFmtId="20" fontId="0" fillId="0" borderId="0" xfId="0" applyNumberFormat="1"/>
    <xf numFmtId="14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20" fontId="0" fillId="0" borderId="7" xfId="0" applyNumberFormat="1" applyBorder="1"/>
    <xf numFmtId="14" fontId="0" fillId="0" borderId="7" xfId="0" applyNumberFormat="1" applyBorder="1"/>
    <xf numFmtId="0" fontId="0" fillId="0" borderId="8" xfId="0" applyBorder="1"/>
    <xf numFmtId="0" fontId="0" fillId="14" borderId="9" xfId="0" applyFill="1" applyBorder="1" applyProtection="1">
      <protection locked="0"/>
    </xf>
    <xf numFmtId="0" fontId="0" fillId="15" borderId="10" xfId="0" applyFill="1" applyBorder="1" applyAlignment="1">
      <alignment horizontal="center" vertical="center"/>
    </xf>
    <xf numFmtId="0" fontId="0" fillId="15" borderId="10" xfId="0" applyFill="1" applyBorder="1" applyProtection="1">
      <protection locked="0"/>
    </xf>
    <xf numFmtId="0" fontId="17" fillId="0" borderId="0" xfId="0" applyFont="1" applyAlignment="1">
      <alignment horizontal="left" indent="3"/>
    </xf>
    <xf numFmtId="0" fontId="18" fillId="16" borderId="0" xfId="0" applyFont="1" applyFill="1"/>
    <xf numFmtId="0" fontId="0" fillId="16" borderId="0" xfId="0" applyFill="1" applyAlignment="1">
      <alignment horizontal="left" indent="2"/>
    </xf>
    <xf numFmtId="0" fontId="0" fillId="16" borderId="0" xfId="0" applyFill="1"/>
    <xf numFmtId="0" fontId="19" fillId="16" borderId="0" xfId="0" applyFont="1" applyFill="1"/>
    <xf numFmtId="0" fontId="1" fillId="3" borderId="0" xfId="0" applyFont="1" applyFill="1"/>
    <xf numFmtId="0" fontId="2" fillId="3" borderId="0" xfId="0" applyFont="1" applyFill="1"/>
    <xf numFmtId="0" fontId="0" fillId="3" borderId="0" xfId="0" applyFill="1"/>
    <xf numFmtId="0" fontId="0" fillId="4" borderId="10" xfId="0" applyFill="1" applyBorder="1"/>
    <xf numFmtId="0" fontId="0" fillId="4" borderId="13" xfId="0" applyFill="1" applyBorder="1"/>
    <xf numFmtId="0" fontId="0" fillId="5" borderId="0" xfId="0" applyFill="1" applyAlignment="1">
      <alignment horizontal="center"/>
    </xf>
    <xf numFmtId="0" fontId="0" fillId="6" borderId="10" xfId="0" quotePrefix="1" applyFill="1" applyBorder="1" applyAlignment="1">
      <alignment horizontal="center"/>
    </xf>
    <xf numFmtId="0" fontId="0" fillId="6" borderId="13" xfId="0" applyFill="1" applyBorder="1"/>
    <xf numFmtId="0" fontId="0" fillId="7" borderId="16" xfId="0" applyFill="1" applyBorder="1" applyProtection="1">
      <protection locked="0"/>
    </xf>
    <xf numFmtId="0" fontId="0" fillId="2" borderId="17" xfId="0" quotePrefix="1" applyFill="1" applyBorder="1" applyAlignment="1">
      <alignment horizontal="left"/>
    </xf>
    <xf numFmtId="0" fontId="0" fillId="6" borderId="20" xfId="0" quotePrefix="1" applyFill="1" applyBorder="1" applyAlignment="1">
      <alignment horizontal="center"/>
    </xf>
    <xf numFmtId="0" fontId="0" fillId="6" borderId="21" xfId="0" applyFill="1" applyBorder="1"/>
    <xf numFmtId="0" fontId="0" fillId="7" borderId="22" xfId="0" applyFill="1" applyBorder="1" applyProtection="1">
      <protection locked="0"/>
    </xf>
    <xf numFmtId="0" fontId="0" fillId="2" borderId="23" xfId="0" quotePrefix="1" applyFill="1" applyBorder="1" applyAlignment="1">
      <alignment horizontal="left"/>
    </xf>
    <xf numFmtId="0" fontId="0" fillId="8" borderId="25" xfId="0" quotePrefix="1" applyFill="1" applyBorder="1" applyAlignment="1">
      <alignment horizontal="center"/>
    </xf>
    <xf numFmtId="0" fontId="0" fillId="8" borderId="26" xfId="0" applyFill="1" applyBorder="1"/>
    <xf numFmtId="0" fontId="0" fillId="7" borderId="27" xfId="0" applyFill="1" applyBorder="1" applyProtection="1">
      <protection locked="0"/>
    </xf>
    <xf numFmtId="0" fontId="0" fillId="2" borderId="28" xfId="0" quotePrefix="1" applyFill="1" applyBorder="1" applyAlignment="1">
      <alignment horizontal="left"/>
    </xf>
    <xf numFmtId="0" fontId="0" fillId="8" borderId="10" xfId="0" quotePrefix="1" applyFill="1" applyBorder="1" applyAlignment="1">
      <alignment horizontal="center"/>
    </xf>
    <xf numFmtId="0" fontId="0" fillId="8" borderId="13" xfId="0" applyFill="1" applyBorder="1"/>
    <xf numFmtId="0" fontId="0" fillId="8" borderId="20" xfId="0" quotePrefix="1" applyFill="1" applyBorder="1" applyAlignment="1">
      <alignment horizontal="center"/>
    </xf>
    <xf numFmtId="0" fontId="0" fillId="8" borderId="21" xfId="0" applyFill="1" applyBorder="1"/>
    <xf numFmtId="0" fontId="0" fillId="9" borderId="10" xfId="0" applyFill="1" applyBorder="1"/>
    <xf numFmtId="0" fontId="0" fillId="9" borderId="30" xfId="0" quotePrefix="1" applyFill="1" applyBorder="1" applyAlignment="1">
      <alignment horizontal="center"/>
    </xf>
    <xf numFmtId="0" fontId="0" fillId="9" borderId="31" xfId="0" applyFill="1" applyBorder="1"/>
    <xf numFmtId="0" fontId="0" fillId="7" borderId="32" xfId="0" applyFill="1" applyBorder="1" applyProtection="1">
      <protection locked="0"/>
    </xf>
    <xf numFmtId="0" fontId="0" fillId="2" borderId="33" xfId="0" quotePrefix="1" applyFill="1" applyBorder="1" applyAlignment="1">
      <alignment horizontal="left"/>
    </xf>
    <xf numFmtId="0" fontId="0" fillId="0" borderId="34" xfId="0" applyBorder="1" applyProtection="1">
      <protection locked="0"/>
    </xf>
    <xf numFmtId="0" fontId="0" fillId="10" borderId="25" xfId="0" quotePrefix="1" applyFill="1" applyBorder="1" applyAlignment="1">
      <alignment horizontal="center"/>
    </xf>
    <xf numFmtId="0" fontId="0" fillId="10" borderId="25" xfId="0" applyFill="1" applyBorder="1"/>
    <xf numFmtId="0" fontId="0" fillId="10" borderId="10" xfId="0" quotePrefix="1" applyFill="1" applyBorder="1" applyAlignment="1">
      <alignment horizontal="center"/>
    </xf>
    <xf numFmtId="0" fontId="0" fillId="10" borderId="10" xfId="0" applyFill="1" applyBorder="1"/>
    <xf numFmtId="0" fontId="0" fillId="0" borderId="0" xfId="0" quotePrefix="1" applyAlignment="1">
      <alignment horizontal="center"/>
    </xf>
    <xf numFmtId="0" fontId="6" fillId="2" borderId="0" xfId="0" quotePrefix="1" applyFont="1" applyFill="1"/>
    <xf numFmtId="43" fontId="2" fillId="7" borderId="0" xfId="1" applyFont="1" applyFill="1" applyProtection="1">
      <protection locked="0"/>
    </xf>
    <xf numFmtId="0" fontId="9" fillId="2" borderId="0" xfId="0" quotePrefix="1" applyFont="1" applyFill="1"/>
    <xf numFmtId="43" fontId="10" fillId="7" borderId="0" xfId="1" applyFont="1" applyFill="1" applyProtection="1">
      <protection locked="0"/>
    </xf>
    <xf numFmtId="0" fontId="2" fillId="0" borderId="0" xfId="0" applyFont="1"/>
    <xf numFmtId="43" fontId="2" fillId="0" borderId="0" xfId="1" applyFont="1" applyFill="1" applyProtection="1">
      <protection locked="0"/>
    </xf>
    <xf numFmtId="0" fontId="2" fillId="11" borderId="0" xfId="0" applyFont="1" applyFill="1"/>
    <xf numFmtId="0" fontId="2" fillId="2" borderId="0" xfId="0" quotePrefix="1" applyFont="1" applyFill="1"/>
    <xf numFmtId="164" fontId="2" fillId="11" borderId="0" xfId="2" applyNumberFormat="1" applyFont="1" applyFill="1"/>
    <xf numFmtId="0" fontId="2" fillId="11" borderId="10" xfId="0" applyFont="1" applyFill="1" applyBorder="1" applyAlignment="1" applyProtection="1">
      <alignment wrapText="1"/>
      <protection locked="0"/>
    </xf>
    <xf numFmtId="0" fontId="2" fillId="7" borderId="0" xfId="0" applyFont="1" applyFill="1" applyAlignment="1" applyProtection="1">
      <alignment vertical="center"/>
      <protection locked="0"/>
    </xf>
    <xf numFmtId="0" fontId="11" fillId="11" borderId="10" xfId="0" applyFont="1" applyFill="1" applyBorder="1" applyAlignment="1" applyProtection="1">
      <alignment vertical="center"/>
      <protection locked="0"/>
    </xf>
    <xf numFmtId="0" fontId="2" fillId="2" borderId="0" xfId="0" quotePrefix="1" applyFont="1" applyFill="1" applyAlignment="1">
      <alignment horizontal="right" vertical="center"/>
    </xf>
    <xf numFmtId="0" fontId="12" fillId="11" borderId="0" xfId="0" applyFont="1" applyFill="1"/>
    <xf numFmtId="0" fontId="13" fillId="11" borderId="0" xfId="0" applyFont="1" applyFill="1"/>
    <xf numFmtId="0" fontId="14" fillId="11" borderId="0" xfId="0" applyFont="1" applyFill="1" applyAlignment="1">
      <alignment horizontal="center"/>
    </xf>
    <xf numFmtId="0" fontId="0" fillId="12" borderId="0" xfId="0" applyFill="1"/>
    <xf numFmtId="0" fontId="13" fillId="0" borderId="0" xfId="3"/>
    <xf numFmtId="0" fontId="15" fillId="0" borderId="0" xfId="3" applyFont="1" applyAlignment="1">
      <alignment horizontal="center"/>
    </xf>
    <xf numFmtId="0" fontId="2" fillId="0" borderId="35" xfId="0" applyFont="1" applyBorder="1"/>
    <xf numFmtId="0" fontId="2" fillId="0" borderId="36" xfId="0" applyFont="1" applyBorder="1"/>
    <xf numFmtId="0" fontId="2" fillId="0" borderId="37" xfId="0" applyFont="1" applyBorder="1"/>
    <xf numFmtId="0" fontId="2" fillId="0" borderId="38" xfId="0" applyFont="1" applyBorder="1" applyAlignment="1" applyProtection="1">
      <alignment horizontal="center"/>
      <protection locked="0"/>
    </xf>
    <xf numFmtId="0" fontId="2" fillId="0" borderId="38" xfId="0" applyFont="1" applyBorder="1"/>
    <xf numFmtId="0" fontId="2" fillId="0" borderId="39" xfId="0" applyFont="1" applyBorder="1"/>
    <xf numFmtId="165" fontId="16" fillId="13" borderId="40" xfId="0" applyNumberFormat="1" applyFont="1" applyFill="1" applyBorder="1" applyAlignment="1">
      <alignment horizontal="center" vertical="center" wrapText="1"/>
    </xf>
    <xf numFmtId="0" fontId="16" fillId="13" borderId="40" xfId="0" applyFont="1" applyFill="1" applyBorder="1" applyAlignment="1">
      <alignment horizontal="center" vertical="center" wrapText="1"/>
    </xf>
    <xf numFmtId="0" fontId="16" fillId="13" borderId="41" xfId="0" applyFont="1" applyFill="1" applyBorder="1" applyAlignment="1">
      <alignment horizontal="center" vertical="center"/>
    </xf>
    <xf numFmtId="166" fontId="16" fillId="13" borderId="40" xfId="0" applyNumberFormat="1" applyFont="1" applyFill="1" applyBorder="1" applyAlignment="1">
      <alignment horizontal="center" vertical="center" wrapText="1"/>
    </xf>
    <xf numFmtId="0" fontId="0" fillId="10" borderId="10" xfId="0" applyFill="1" applyBorder="1" applyAlignment="1">
      <alignment horizontal="center" textRotation="42"/>
    </xf>
    <xf numFmtId="0" fontId="3" fillId="3" borderId="0" xfId="0" applyFont="1" applyFill="1" applyAlignment="1">
      <alignment horizontal="center" wrapText="1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6" borderId="10" xfId="0" applyFill="1" applyBorder="1" applyAlignment="1">
      <alignment horizontal="center" vertical="center" textRotation="45"/>
    </xf>
    <xf numFmtId="0" fontId="0" fillId="0" borderId="18" xfId="0" applyBorder="1" applyAlignment="1" applyProtection="1">
      <alignment horizontal="center" textRotation="45"/>
      <protection locked="0"/>
    </xf>
    <xf numFmtId="0" fontId="0" fillId="0" borderId="19" xfId="0" applyBorder="1" applyAlignment="1" applyProtection="1">
      <alignment horizontal="center" textRotation="45"/>
      <protection locked="0"/>
    </xf>
    <xf numFmtId="0" fontId="0" fillId="0" borderId="24" xfId="0" applyBorder="1" applyAlignment="1" applyProtection="1">
      <alignment horizontal="center" textRotation="45"/>
      <protection locked="0"/>
    </xf>
    <xf numFmtId="0" fontId="0" fillId="8" borderId="10" xfId="0" applyFill="1" applyBorder="1" applyAlignment="1">
      <alignment horizontal="center" vertical="center" textRotation="43"/>
    </xf>
    <xf numFmtId="0" fontId="0" fillId="0" borderId="29" xfId="0" applyBorder="1" applyAlignment="1" applyProtection="1">
      <alignment horizontal="center" textRotation="44"/>
      <protection locked="0"/>
    </xf>
    <xf numFmtId="0" fontId="0" fillId="0" borderId="19" xfId="0" applyBorder="1" applyAlignment="1" applyProtection="1">
      <alignment horizontal="center" textRotation="44"/>
      <protection locked="0"/>
    </xf>
    <xf numFmtId="0" fontId="0" fillId="0" borderId="24" xfId="0" applyBorder="1" applyAlignment="1" applyProtection="1">
      <alignment horizontal="center" textRotation="44"/>
      <protection locked="0"/>
    </xf>
    <xf numFmtId="0" fontId="2" fillId="4" borderId="0" xfId="0" applyFont="1" applyFill="1" applyAlignment="1">
      <alignment horizontal="center"/>
    </xf>
    <xf numFmtId="0" fontId="2" fillId="11" borderId="0" xfId="0" applyFont="1" applyFill="1" applyAlignment="1">
      <alignment horizontal="right"/>
    </xf>
    <xf numFmtId="0" fontId="0" fillId="14" borderId="9" xfId="0" applyFill="1" applyBorder="1" applyAlignment="1" applyProtection="1">
      <alignment wrapText="1"/>
      <protection locked="0"/>
    </xf>
    <xf numFmtId="169" fontId="0" fillId="18" borderId="0" xfId="0" applyNumberFormat="1" applyFill="1"/>
    <xf numFmtId="169" fontId="21" fillId="17" borderId="0" xfId="0" applyNumberFormat="1" applyFont="1" applyFill="1"/>
    <xf numFmtId="0" fontId="0" fillId="18" borderId="0" xfId="0" applyFill="1" applyProtection="1">
      <protection locked="0"/>
    </xf>
    <xf numFmtId="0" fontId="0" fillId="19" borderId="0" xfId="0" applyFill="1" applyProtection="1">
      <protection locked="0"/>
    </xf>
    <xf numFmtId="0" fontId="0" fillId="20" borderId="0" xfId="0" applyFill="1" applyProtection="1">
      <protection locked="0"/>
    </xf>
    <xf numFmtId="169" fontId="0" fillId="20" borderId="0" xfId="0" applyNumberFormat="1" applyFill="1" applyProtection="1">
      <protection locked="0"/>
    </xf>
    <xf numFmtId="0" fontId="0" fillId="21" borderId="0" xfId="0" applyFill="1" applyProtection="1">
      <protection locked="0"/>
    </xf>
    <xf numFmtId="16" fontId="0" fillId="0" borderId="0" xfId="0" applyNumberFormat="1" applyProtection="1">
      <protection locked="0"/>
    </xf>
    <xf numFmtId="18" fontId="0" fillId="0" borderId="0" xfId="0" applyNumberFormat="1" applyProtection="1">
      <protection locked="0"/>
    </xf>
    <xf numFmtId="22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12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71" fontId="0" fillId="0" borderId="0" xfId="4" applyNumberFormat="1" applyFont="1" applyProtection="1">
      <protection locked="0"/>
    </xf>
    <xf numFmtId="11" fontId="0" fillId="0" borderId="0" xfId="0" applyNumberFormat="1" applyProtection="1">
      <protection locked="0"/>
    </xf>
    <xf numFmtId="12" fontId="0" fillId="0" borderId="2" xfId="0" applyNumberFormat="1" applyBorder="1" applyProtection="1">
      <protection locked="0"/>
    </xf>
    <xf numFmtId="9" fontId="0" fillId="7" borderId="16" xfId="0" applyNumberFormat="1" applyFill="1" applyBorder="1" applyProtection="1">
      <protection locked="0"/>
    </xf>
    <xf numFmtId="0" fontId="15" fillId="0" borderId="0" xfId="3" applyFont="1"/>
  </cellXfs>
  <cellStyles count="5">
    <cellStyle name="Millares 2" xfId="1" xr:uid="{00000000-0005-0000-0000-000000000000}"/>
    <cellStyle name="Moneda" xfId="4" builtinId="4"/>
    <cellStyle name="Moneda 2" xfId="2" xr:uid="{00000000-0005-0000-0000-000001000000}"/>
    <cellStyle name="Normal" xfId="0" builtinId="0"/>
    <cellStyle name="Normal_Ejercicio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161925</xdr:rowOff>
    </xdr:from>
    <xdr:to>
      <xdr:col>3</xdr:col>
      <xdr:colOff>1628775</xdr:colOff>
      <xdr:row>26</xdr:row>
      <xdr:rowOff>28575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7564D1A3-C09B-414C-B76B-560E1C055C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927" t="12250" r="11198" b="22614"/>
        <a:stretch>
          <a:fillRect/>
        </a:stretch>
      </xdr:blipFill>
      <xdr:spPr bwMode="auto">
        <a:xfrm>
          <a:off x="0" y="1314450"/>
          <a:ext cx="6429375" cy="3676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"/>
  <sheetViews>
    <sheetView zoomScaleNormal="100"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F32" sqref="F32"/>
    </sheetView>
  </sheetViews>
  <sheetFormatPr baseColWidth="10" defaultRowHeight="15" x14ac:dyDescent="0.25"/>
  <cols>
    <col min="1" max="1" width="14" customWidth="1"/>
    <col min="2" max="2" width="23.28515625" customWidth="1"/>
    <col min="3" max="3" width="20.85546875" customWidth="1"/>
    <col min="4" max="4" width="32.140625" bestFit="1" customWidth="1"/>
    <col min="5" max="5" width="12.5703125" customWidth="1"/>
    <col min="6" max="6" width="30.28515625" bestFit="1" customWidth="1"/>
    <col min="7" max="7" width="20.42578125" customWidth="1"/>
  </cols>
  <sheetData>
    <row r="1" spans="1:12" ht="21" x14ac:dyDescent="0.35">
      <c r="B1" s="23" t="s">
        <v>31</v>
      </c>
      <c r="C1" s="23"/>
      <c r="D1" s="22"/>
      <c r="E1" s="22"/>
      <c r="F1" s="22"/>
      <c r="G1" s="22"/>
      <c r="H1" s="22"/>
      <c r="I1" s="22"/>
      <c r="J1" s="22"/>
      <c r="K1" s="22"/>
      <c r="L1" s="22"/>
    </row>
    <row r="2" spans="1:12" ht="21" x14ac:dyDescent="0.35">
      <c r="B2" s="20" t="s">
        <v>30</v>
      </c>
      <c r="C2" s="20"/>
      <c r="D2" s="22"/>
      <c r="E2" s="22"/>
      <c r="F2" s="21"/>
      <c r="G2" s="20"/>
      <c r="H2" s="20"/>
      <c r="I2" s="20"/>
      <c r="J2" s="20"/>
      <c r="K2" s="20"/>
      <c r="L2" s="20"/>
    </row>
    <row r="3" spans="1:12" x14ac:dyDescent="0.25">
      <c r="B3" s="19"/>
      <c r="C3" s="19"/>
    </row>
    <row r="5" spans="1:12" x14ac:dyDescent="0.25">
      <c r="A5" s="17" t="s">
        <v>29</v>
      </c>
      <c r="B5" s="18" t="s">
        <v>133</v>
      </c>
      <c r="C5" s="18" t="s">
        <v>133</v>
      </c>
      <c r="D5" s="18" t="s">
        <v>134</v>
      </c>
      <c r="E5" s="18" t="s">
        <v>135</v>
      </c>
      <c r="F5" s="18" t="s">
        <v>136</v>
      </c>
      <c r="G5" s="18" t="s">
        <v>137</v>
      </c>
    </row>
    <row r="6" spans="1:12" ht="35.1" customHeight="1" thickBot="1" x14ac:dyDescent="0.3">
      <c r="A6" s="17" t="s">
        <v>28</v>
      </c>
      <c r="B6" s="16" t="s">
        <v>138</v>
      </c>
      <c r="C6" s="16" t="s">
        <v>139</v>
      </c>
      <c r="D6" s="102" t="s">
        <v>140</v>
      </c>
      <c r="E6" s="102" t="s">
        <v>141</v>
      </c>
      <c r="F6" s="102" t="s">
        <v>142</v>
      </c>
      <c r="G6" s="102" t="s">
        <v>143</v>
      </c>
    </row>
    <row r="7" spans="1:12" x14ac:dyDescent="0.25">
      <c r="B7" s="15" t="s">
        <v>27</v>
      </c>
      <c r="C7" s="12" t="s">
        <v>26</v>
      </c>
      <c r="D7" s="14">
        <v>23719</v>
      </c>
      <c r="E7" s="13">
        <v>0.3888888888888889</v>
      </c>
      <c r="F7" s="12">
        <v>200</v>
      </c>
      <c r="G7" s="11" t="b">
        <v>1</v>
      </c>
    </row>
    <row r="8" spans="1:12" x14ac:dyDescent="0.25">
      <c r="B8" s="10" t="s">
        <v>25</v>
      </c>
      <c r="C8" t="s">
        <v>24</v>
      </c>
      <c r="D8" s="9">
        <v>25588</v>
      </c>
      <c r="E8" s="8">
        <v>0.47916666666666669</v>
      </c>
      <c r="F8">
        <v>50</v>
      </c>
      <c r="G8" s="7" t="b">
        <v>0</v>
      </c>
    </row>
    <row r="9" spans="1:12" x14ac:dyDescent="0.25">
      <c r="B9" s="10" t="s">
        <v>23</v>
      </c>
      <c r="C9" t="s">
        <v>22</v>
      </c>
      <c r="D9" s="9">
        <v>16485</v>
      </c>
      <c r="E9" s="8">
        <v>0.99305555555555547</v>
      </c>
      <c r="F9">
        <v>30</v>
      </c>
      <c r="G9" s="7" t="b">
        <v>0</v>
      </c>
    </row>
    <row r="10" spans="1:12" x14ac:dyDescent="0.25">
      <c r="B10" s="10" t="s">
        <v>21</v>
      </c>
      <c r="C10" t="s">
        <v>20</v>
      </c>
      <c r="D10" s="9">
        <v>27988</v>
      </c>
      <c r="E10" s="8">
        <v>0.44097222222222227</v>
      </c>
      <c r="F10">
        <v>200</v>
      </c>
      <c r="G10" s="7" t="b">
        <v>1</v>
      </c>
    </row>
    <row r="11" spans="1:12" x14ac:dyDescent="0.25">
      <c r="B11" s="10" t="s">
        <v>19</v>
      </c>
      <c r="C11" t="s">
        <v>18</v>
      </c>
      <c r="D11" s="9">
        <v>22112</v>
      </c>
      <c r="E11" s="8">
        <v>0.48958333333333331</v>
      </c>
      <c r="F11">
        <v>75</v>
      </c>
      <c r="G11" s="7" t="b">
        <v>0</v>
      </c>
    </row>
    <row r="12" spans="1:12" x14ac:dyDescent="0.25">
      <c r="B12" s="10" t="s">
        <v>17</v>
      </c>
      <c r="C12" t="s">
        <v>16</v>
      </c>
      <c r="D12" s="9">
        <v>25906</v>
      </c>
      <c r="E12" s="8">
        <v>1.3888888888888888E-2</v>
      </c>
      <c r="F12">
        <v>75</v>
      </c>
      <c r="G12" s="7" t="b">
        <v>0</v>
      </c>
    </row>
    <row r="13" spans="1:12" x14ac:dyDescent="0.25">
      <c r="B13" s="10" t="s">
        <v>15</v>
      </c>
      <c r="C13" t="s">
        <v>14</v>
      </c>
      <c r="D13" s="9">
        <v>26272</v>
      </c>
      <c r="E13" s="8">
        <v>0.52708333333333335</v>
      </c>
      <c r="F13">
        <v>300</v>
      </c>
      <c r="G13" s="7" t="b">
        <v>1</v>
      </c>
    </row>
    <row r="14" spans="1:12" x14ac:dyDescent="0.25">
      <c r="B14" s="10" t="s">
        <v>13</v>
      </c>
      <c r="C14" t="s">
        <v>12</v>
      </c>
      <c r="D14" s="9">
        <v>24186</v>
      </c>
      <c r="E14" s="8">
        <v>0.23680555555555557</v>
      </c>
      <c r="F14">
        <v>500</v>
      </c>
      <c r="G14" s="7" t="b">
        <v>1</v>
      </c>
    </row>
    <row r="15" spans="1:12" x14ac:dyDescent="0.25">
      <c r="B15" s="10" t="s">
        <v>11</v>
      </c>
      <c r="C15" t="s">
        <v>10</v>
      </c>
      <c r="D15" s="9">
        <v>27000</v>
      </c>
      <c r="E15" s="8">
        <v>0.30833333333333335</v>
      </c>
      <c r="F15">
        <v>200</v>
      </c>
      <c r="G15" s="7" t="b">
        <v>1</v>
      </c>
    </row>
    <row r="16" spans="1:12" x14ac:dyDescent="0.25">
      <c r="B16" s="10" t="s">
        <v>9</v>
      </c>
      <c r="C16" t="s">
        <v>8</v>
      </c>
      <c r="D16" s="9">
        <v>27446</v>
      </c>
      <c r="E16" s="8">
        <v>0.37638888888888888</v>
      </c>
      <c r="F16">
        <v>75</v>
      </c>
      <c r="G16" s="7" t="b">
        <v>0</v>
      </c>
    </row>
    <row r="17" spans="2:7" x14ac:dyDescent="0.25">
      <c r="B17" s="10" t="s">
        <v>7</v>
      </c>
      <c r="C17" t="s">
        <v>6</v>
      </c>
      <c r="D17" s="9">
        <v>27303</v>
      </c>
      <c r="E17" s="8">
        <v>0.4291666666666667</v>
      </c>
      <c r="F17">
        <v>50</v>
      </c>
      <c r="G17" s="7" t="b">
        <v>1</v>
      </c>
    </row>
    <row r="18" spans="2:7" x14ac:dyDescent="0.25">
      <c r="B18" s="10" t="s">
        <v>5</v>
      </c>
      <c r="C18" t="s">
        <v>4</v>
      </c>
      <c r="D18" s="9">
        <v>27388</v>
      </c>
      <c r="E18" s="8">
        <v>0.8125</v>
      </c>
      <c r="F18">
        <v>75</v>
      </c>
      <c r="G18" s="7" t="b">
        <v>0</v>
      </c>
    </row>
    <row r="19" spans="2:7" x14ac:dyDescent="0.25">
      <c r="B19" s="10" t="s">
        <v>3</v>
      </c>
      <c r="C19" t="s">
        <v>2</v>
      </c>
      <c r="D19" s="9">
        <v>27062</v>
      </c>
      <c r="E19" s="8">
        <v>0.76597222222222217</v>
      </c>
      <c r="F19">
        <v>50</v>
      </c>
      <c r="G19" s="7" t="b">
        <v>0</v>
      </c>
    </row>
    <row r="20" spans="2:7" x14ac:dyDescent="0.25">
      <c r="B20" s="10" t="s">
        <v>1</v>
      </c>
      <c r="C20" t="s">
        <v>0</v>
      </c>
      <c r="D20" s="9">
        <v>26983</v>
      </c>
      <c r="E20" s="8">
        <v>0.84722222222222221</v>
      </c>
      <c r="F20">
        <v>200</v>
      </c>
      <c r="G20" s="7" t="b">
        <v>0</v>
      </c>
    </row>
    <row r="21" spans="2:7" x14ac:dyDescent="0.25">
      <c r="B21" s="6"/>
      <c r="C21" s="5"/>
      <c r="D21" s="5"/>
      <c r="E21" s="5"/>
      <c r="F21" s="5"/>
      <c r="G21" s="4" t="b">
        <v>0</v>
      </c>
    </row>
    <row r="22" spans="2:7" x14ac:dyDescent="0.25">
      <c r="B22" s="6"/>
      <c r="C22" s="107" t="s">
        <v>144</v>
      </c>
      <c r="D22" s="108">
        <v>1</v>
      </c>
      <c r="E22" s="8">
        <v>0.5</v>
      </c>
      <c r="F22" s="5"/>
      <c r="G22" s="4"/>
    </row>
    <row r="23" spans="2:7" x14ac:dyDescent="0.25">
      <c r="B23" s="6"/>
      <c r="C23" s="106" t="s">
        <v>145</v>
      </c>
      <c r="D23" s="104">
        <v>34242</v>
      </c>
      <c r="E23" s="111">
        <v>0.51736111111111105</v>
      </c>
      <c r="F23" s="5"/>
      <c r="G23" s="4"/>
    </row>
    <row r="24" spans="2:7" x14ac:dyDescent="0.25">
      <c r="B24" s="6"/>
      <c r="C24" s="5"/>
      <c r="D24" s="5"/>
      <c r="E24">
        <v>0.51944444444444449</v>
      </c>
      <c r="F24" s="5"/>
      <c r="G24" s="4"/>
    </row>
    <row r="25" spans="2:7" x14ac:dyDescent="0.25">
      <c r="B25" s="6"/>
      <c r="C25" s="105" t="s">
        <v>146</v>
      </c>
      <c r="D25" s="103">
        <v>44226</v>
      </c>
      <c r="E25" s="5"/>
      <c r="F25" s="5" t="s">
        <v>148</v>
      </c>
      <c r="G25" s="4"/>
    </row>
    <row r="26" spans="2:7" x14ac:dyDescent="0.25">
      <c r="B26" s="6"/>
      <c r="C26" s="109" t="s">
        <v>147</v>
      </c>
      <c r="D26" s="109">
        <f>D25-D23</f>
        <v>9984</v>
      </c>
      <c r="E26" s="5"/>
      <c r="F26" s="5">
        <v>5.4</v>
      </c>
      <c r="G26" s="4"/>
    </row>
    <row r="27" spans="2:7" x14ac:dyDescent="0.25">
      <c r="B27" s="6"/>
      <c r="C27" s="5"/>
      <c r="D27" s="110">
        <v>44232</v>
      </c>
      <c r="E27" s="5"/>
      <c r="F27" s="5">
        <v>9.3000000000000007</v>
      </c>
      <c r="G27" s="4"/>
    </row>
    <row r="28" spans="2:7" x14ac:dyDescent="0.25">
      <c r="B28" s="6"/>
      <c r="C28" s="5"/>
      <c r="D28" s="5"/>
      <c r="E28" s="5"/>
      <c r="F28" s="5" t="s">
        <v>149</v>
      </c>
      <c r="G28" s="4"/>
    </row>
    <row r="29" spans="2:7" x14ac:dyDescent="0.25">
      <c r="B29" s="6"/>
      <c r="C29" s="5"/>
      <c r="D29" s="112">
        <v>44226.518055555556</v>
      </c>
      <c r="E29" s="5"/>
      <c r="F29" s="113"/>
      <c r="G29" s="4"/>
    </row>
    <row r="30" spans="2:7" x14ac:dyDescent="0.25">
      <c r="B30" s="6"/>
      <c r="E30" s="5"/>
      <c r="F30" s="5"/>
      <c r="G30" s="4"/>
    </row>
    <row r="31" spans="2:7" x14ac:dyDescent="0.25">
      <c r="B31" s="6"/>
      <c r="E31" s="5"/>
      <c r="F31" s="5"/>
      <c r="G31" s="4"/>
    </row>
    <row r="32" spans="2:7" x14ac:dyDescent="0.25">
      <c r="B32" s="6"/>
      <c r="E32" s="5"/>
      <c r="F32" s="116">
        <v>1.23456789012345E+19</v>
      </c>
      <c r="G32" s="4"/>
    </row>
    <row r="33" spans="2:7" x14ac:dyDescent="0.25">
      <c r="B33" s="6"/>
      <c r="E33" s="5"/>
      <c r="F33" s="5"/>
      <c r="G33" s="4"/>
    </row>
    <row r="34" spans="2:7" x14ac:dyDescent="0.25">
      <c r="B34" s="6"/>
      <c r="C34" s="5"/>
      <c r="D34" s="5"/>
      <c r="E34" s="5"/>
      <c r="F34" s="115" t="s">
        <v>150</v>
      </c>
      <c r="G34" s="4"/>
    </row>
    <row r="35" spans="2:7" x14ac:dyDescent="0.25">
      <c r="B35" s="6"/>
      <c r="C35" s="5"/>
      <c r="D35" s="5"/>
      <c r="E35" s="5"/>
      <c r="F35" s="5"/>
      <c r="G35" s="4"/>
    </row>
    <row r="36" spans="2:7" x14ac:dyDescent="0.25">
      <c r="B36" s="6"/>
      <c r="C36" s="5"/>
      <c r="D36" s="5"/>
      <c r="E36" s="5"/>
      <c r="F36" s="117">
        <v>80000000</v>
      </c>
      <c r="G36" s="4"/>
    </row>
    <row r="37" spans="2:7" x14ac:dyDescent="0.25">
      <c r="B37" s="6"/>
      <c r="C37" s="5"/>
      <c r="D37" s="5"/>
      <c r="E37" s="5"/>
      <c r="F37" s="117">
        <v>3.0000000000000001E-3</v>
      </c>
      <c r="G37" s="4"/>
    </row>
    <row r="38" spans="2:7" x14ac:dyDescent="0.25">
      <c r="B38" s="6"/>
      <c r="C38" s="5"/>
      <c r="D38" s="5"/>
      <c r="E38" s="5"/>
      <c r="F38" s="5"/>
      <c r="G38" s="4"/>
    </row>
    <row r="39" spans="2:7" x14ac:dyDescent="0.25">
      <c r="B39" s="6"/>
      <c r="C39" s="5"/>
      <c r="D39" s="5"/>
      <c r="E39" s="5"/>
      <c r="F39" s="114">
        <v>2.5</v>
      </c>
      <c r="G39" s="4"/>
    </row>
    <row r="40" spans="2:7" ht="15.75" thickBot="1" x14ac:dyDescent="0.3">
      <c r="B40" s="3"/>
      <c r="C40" s="2"/>
      <c r="D40" s="2"/>
      <c r="E40" s="2"/>
      <c r="F40" s="118">
        <v>0.25</v>
      </c>
      <c r="G4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3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17" sqref="D17"/>
    </sheetView>
  </sheetViews>
  <sheetFormatPr baseColWidth="10" defaultRowHeight="15" x14ac:dyDescent="0.25"/>
  <cols>
    <col min="1" max="1" width="19.28515625" customWidth="1"/>
    <col min="2" max="2" width="16.7109375" customWidth="1"/>
    <col min="3" max="3" width="19.140625" customWidth="1"/>
    <col min="4" max="4" width="15.7109375" customWidth="1"/>
    <col min="5" max="5" width="20.85546875" customWidth="1"/>
    <col min="6" max="6" width="15.28515625" customWidth="1"/>
  </cols>
  <sheetData>
    <row r="1" spans="1:6" ht="15.75" x14ac:dyDescent="0.25">
      <c r="A1" s="24" t="s">
        <v>31</v>
      </c>
      <c r="B1" s="25"/>
      <c r="C1" s="25"/>
      <c r="D1" s="26"/>
      <c r="E1" s="26"/>
      <c r="F1" s="26"/>
    </row>
    <row r="2" spans="1:6" ht="29.25" customHeight="1" x14ac:dyDescent="0.3">
      <c r="A2" s="87" t="s">
        <v>32</v>
      </c>
      <c r="B2" s="87"/>
      <c r="C2" s="87"/>
      <c r="D2" s="87"/>
      <c r="E2" s="87"/>
      <c r="F2" s="26"/>
    </row>
    <row r="3" spans="1:6" x14ac:dyDescent="0.25">
      <c r="D3" s="88" t="s">
        <v>33</v>
      </c>
      <c r="E3" s="89"/>
    </row>
    <row r="4" spans="1:6" x14ac:dyDescent="0.25">
      <c r="A4" s="27" t="s">
        <v>34</v>
      </c>
      <c r="B4" s="27" t="s">
        <v>35</v>
      </c>
      <c r="C4" s="28" t="s">
        <v>36</v>
      </c>
      <c r="D4" s="90" t="s">
        <v>37</v>
      </c>
      <c r="E4" s="91"/>
      <c r="F4" s="29" t="s">
        <v>38</v>
      </c>
    </row>
    <row r="5" spans="1:6" ht="20.100000000000001" customHeight="1" x14ac:dyDescent="0.25">
      <c r="A5" s="92" t="s">
        <v>39</v>
      </c>
      <c r="B5" s="30" t="s">
        <v>40</v>
      </c>
      <c r="C5" s="31" t="s">
        <v>41</v>
      </c>
      <c r="D5" s="32">
        <f>8+2</f>
        <v>10</v>
      </c>
      <c r="E5" s="33" t="s">
        <v>42</v>
      </c>
      <c r="F5" s="93" t="s">
        <v>151</v>
      </c>
    </row>
    <row r="6" spans="1:6" ht="20.100000000000001" customHeight="1" x14ac:dyDescent="0.25">
      <c r="A6" s="92"/>
      <c r="B6" s="30" t="s">
        <v>43</v>
      </c>
      <c r="C6" s="31" t="s">
        <v>44</v>
      </c>
      <c r="D6" s="32">
        <f>15-7</f>
        <v>8</v>
      </c>
      <c r="E6" s="33" t="s">
        <v>45</v>
      </c>
      <c r="F6" s="94"/>
    </row>
    <row r="7" spans="1:6" ht="20.100000000000001" customHeight="1" x14ac:dyDescent="0.25">
      <c r="A7" s="92"/>
      <c r="B7" s="30" t="s">
        <v>46</v>
      </c>
      <c r="C7" s="31" t="s">
        <v>47</v>
      </c>
      <c r="D7" s="32">
        <f>5*3</f>
        <v>15</v>
      </c>
      <c r="E7" s="33" t="s">
        <v>48</v>
      </c>
      <c r="F7" s="94"/>
    </row>
    <row r="8" spans="1:6" ht="20.100000000000001" customHeight="1" x14ac:dyDescent="0.25">
      <c r="A8" s="92"/>
      <c r="B8" s="30" t="s">
        <v>49</v>
      </c>
      <c r="C8" s="31" t="s">
        <v>50</v>
      </c>
      <c r="D8" s="32">
        <f>45/5</f>
        <v>9</v>
      </c>
      <c r="E8" s="33" t="s">
        <v>51</v>
      </c>
      <c r="F8" s="94"/>
    </row>
    <row r="9" spans="1:6" ht="20.100000000000001" customHeight="1" x14ac:dyDescent="0.25">
      <c r="A9" s="92"/>
      <c r="B9" s="30" t="s">
        <v>52</v>
      </c>
      <c r="C9" s="31" t="s">
        <v>53</v>
      </c>
      <c r="D9" s="119">
        <v>0.5</v>
      </c>
      <c r="E9" s="33" t="s">
        <v>54</v>
      </c>
      <c r="F9" s="94"/>
    </row>
    <row r="10" spans="1:6" ht="20.100000000000001" customHeight="1" thickBot="1" x14ac:dyDescent="0.3">
      <c r="A10" s="92"/>
      <c r="B10" s="34" t="s">
        <v>55</v>
      </c>
      <c r="C10" s="35" t="s">
        <v>56</v>
      </c>
      <c r="D10" s="36">
        <f>3^3</f>
        <v>27</v>
      </c>
      <c r="E10" s="37" t="s">
        <v>57</v>
      </c>
      <c r="F10" s="95"/>
    </row>
    <row r="11" spans="1:6" ht="20.100000000000001" customHeight="1" thickTop="1" x14ac:dyDescent="0.25">
      <c r="A11" s="96" t="s">
        <v>58</v>
      </c>
      <c r="B11" s="38" t="s">
        <v>59</v>
      </c>
      <c r="C11" s="39" t="s">
        <v>60</v>
      </c>
      <c r="D11" s="40" t="b">
        <f>200=80</f>
        <v>0</v>
      </c>
      <c r="E11" s="41" t="s">
        <v>61</v>
      </c>
      <c r="F11" s="97" t="s">
        <v>152</v>
      </c>
    </row>
    <row r="12" spans="1:6" ht="20.100000000000001" customHeight="1" x14ac:dyDescent="0.25">
      <c r="A12" s="96"/>
      <c r="B12" s="42" t="s">
        <v>62</v>
      </c>
      <c r="C12" s="43" t="s">
        <v>63</v>
      </c>
      <c r="D12" s="32" t="b">
        <f>800&gt;30</f>
        <v>1</v>
      </c>
      <c r="E12" s="33" t="s">
        <v>64</v>
      </c>
      <c r="F12" s="98"/>
    </row>
    <row r="13" spans="1:6" ht="20.100000000000001" customHeight="1" x14ac:dyDescent="0.25">
      <c r="A13" s="96"/>
      <c r="B13" s="42" t="s">
        <v>65</v>
      </c>
      <c r="C13" s="43" t="s">
        <v>66</v>
      </c>
      <c r="D13" s="32" t="b">
        <f>450&lt;2</f>
        <v>0</v>
      </c>
      <c r="E13" s="33" t="s">
        <v>67</v>
      </c>
      <c r="F13" s="98"/>
    </row>
    <row r="14" spans="1:6" ht="20.100000000000001" customHeight="1" x14ac:dyDescent="0.25">
      <c r="A14" s="96"/>
      <c r="B14" s="42" t="s">
        <v>68</v>
      </c>
      <c r="C14" s="43" t="s">
        <v>69</v>
      </c>
      <c r="D14" s="32" t="b">
        <f>450&gt;=450</f>
        <v>1</v>
      </c>
      <c r="E14" s="33" t="s">
        <v>70</v>
      </c>
      <c r="F14" s="98"/>
    </row>
    <row r="15" spans="1:6" ht="20.100000000000001" customHeight="1" x14ac:dyDescent="0.25">
      <c r="A15" s="96"/>
      <c r="B15" s="42" t="s">
        <v>71</v>
      </c>
      <c r="C15" s="43" t="s">
        <v>72</v>
      </c>
      <c r="D15" s="32" t="b">
        <f>4500&lt;=5000</f>
        <v>1</v>
      </c>
      <c r="E15" s="33" t="s">
        <v>73</v>
      </c>
      <c r="F15" s="98"/>
    </row>
    <row r="16" spans="1:6" ht="20.100000000000001" customHeight="1" thickBot="1" x14ac:dyDescent="0.3">
      <c r="A16" s="96"/>
      <c r="B16" s="44" t="s">
        <v>74</v>
      </c>
      <c r="C16" s="45" t="s">
        <v>75</v>
      </c>
      <c r="D16" s="36"/>
      <c r="E16" s="37" t="s">
        <v>76</v>
      </c>
      <c r="F16" s="99"/>
    </row>
    <row r="17" spans="1:6" ht="16.5" thickTop="1" thickBot="1" x14ac:dyDescent="0.3">
      <c r="A17" s="46" t="s">
        <v>77</v>
      </c>
      <c r="B17" s="47" t="s">
        <v>78</v>
      </c>
      <c r="C17" s="48" t="s">
        <v>79</v>
      </c>
      <c r="D17" s="49" t="str">
        <f>"HOLA" &amp; "-" &amp; "MUNDO"</f>
        <v>HOLA-MUNDO</v>
      </c>
      <c r="E17" s="50" t="s">
        <v>80</v>
      </c>
      <c r="F17" s="51"/>
    </row>
    <row r="18" spans="1:6" ht="15.75" thickTop="1" x14ac:dyDescent="0.25">
      <c r="A18" s="86" t="s">
        <v>81</v>
      </c>
      <c r="B18" s="52" t="s">
        <v>82</v>
      </c>
      <c r="C18" s="53" t="s">
        <v>83</v>
      </c>
      <c r="E18" t="s">
        <v>84</v>
      </c>
    </row>
    <row r="19" spans="1:6" x14ac:dyDescent="0.25">
      <c r="A19" s="86"/>
      <c r="B19" s="54" t="s">
        <v>85</v>
      </c>
      <c r="C19" s="55" t="s">
        <v>86</v>
      </c>
      <c r="E19" t="s">
        <v>84</v>
      </c>
    </row>
    <row r="20" spans="1:6" x14ac:dyDescent="0.25">
      <c r="A20" s="86"/>
      <c r="B20" s="54" t="s">
        <v>87</v>
      </c>
      <c r="C20" s="55" t="s">
        <v>88</v>
      </c>
      <c r="E20" t="s">
        <v>84</v>
      </c>
    </row>
    <row r="21" spans="1:6" x14ac:dyDescent="0.25">
      <c r="B21" s="56"/>
    </row>
    <row r="22" spans="1:6" x14ac:dyDescent="0.25">
      <c r="B22" s="56"/>
    </row>
    <row r="23" spans="1:6" x14ac:dyDescent="0.25">
      <c r="B23" s="56"/>
    </row>
  </sheetData>
  <mergeCells count="8">
    <mergeCell ref="F5:F10"/>
    <mergeCell ref="A11:A16"/>
    <mergeCell ref="F11:F16"/>
    <mergeCell ref="A18:A20"/>
    <mergeCell ref="A2:E2"/>
    <mergeCell ref="D3:E3"/>
    <mergeCell ref="D4:E4"/>
    <mergeCell ref="A5:A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0"/>
  <sheetViews>
    <sheetView zoomScale="120" zoomScaleNormal="120" workbookViewId="0">
      <pane ySplit="4" topLeftCell="A41" activePane="bottomLeft" state="frozen"/>
      <selection pane="bottomLeft" activeCell="D35" sqref="D35"/>
    </sheetView>
  </sheetViews>
  <sheetFormatPr baseColWidth="10" defaultRowHeight="15" x14ac:dyDescent="0.25"/>
  <cols>
    <col min="1" max="1" width="23" customWidth="1"/>
    <col min="2" max="2" width="26.28515625" customWidth="1"/>
    <col min="3" max="3" width="22.7109375" customWidth="1"/>
    <col min="4" max="4" width="29" customWidth="1"/>
  </cols>
  <sheetData>
    <row r="1" spans="1:7" x14ac:dyDescent="0.25">
      <c r="A1" s="73" t="s">
        <v>117</v>
      </c>
      <c r="B1" s="73"/>
      <c r="C1" s="73"/>
      <c r="D1" s="73"/>
      <c r="E1" s="73"/>
      <c r="F1" s="73"/>
      <c r="G1" s="73"/>
    </row>
    <row r="2" spans="1:7" x14ac:dyDescent="0.25">
      <c r="A2" s="73" t="s">
        <v>116</v>
      </c>
      <c r="B2" s="73"/>
      <c r="C2" s="73"/>
      <c r="D2" s="73"/>
      <c r="E2" s="73"/>
      <c r="F2" s="73"/>
      <c r="G2" s="73"/>
    </row>
    <row r="3" spans="1:7" x14ac:dyDescent="0.25">
      <c r="A3" s="73" t="s">
        <v>115</v>
      </c>
      <c r="B3" s="73"/>
      <c r="C3" s="73"/>
      <c r="D3" s="73"/>
      <c r="E3" s="73"/>
      <c r="F3" s="73"/>
      <c r="G3" s="73"/>
    </row>
    <row r="6" spans="1:7" ht="15.75" x14ac:dyDescent="0.25">
      <c r="A6" s="100" t="s">
        <v>114</v>
      </c>
      <c r="B6" s="100"/>
      <c r="C6" s="100"/>
      <c r="D6" s="100"/>
      <c r="E6" s="100"/>
      <c r="F6" s="100"/>
    </row>
    <row r="31" spans="1:4" ht="15.75" x14ac:dyDescent="0.25">
      <c r="A31" s="100" t="s">
        <v>113</v>
      </c>
      <c r="B31" s="100"/>
      <c r="C31" s="100"/>
      <c r="D31" s="63"/>
    </row>
    <row r="32" spans="1:4" ht="15.75" x14ac:dyDescent="0.25">
      <c r="A32" s="61" t="s">
        <v>112</v>
      </c>
      <c r="B32" s="72" t="s">
        <v>111</v>
      </c>
      <c r="C32" s="71" t="s">
        <v>110</v>
      </c>
      <c r="D32" s="70" t="s">
        <v>109</v>
      </c>
    </row>
    <row r="33" spans="1:4" ht="15.75" x14ac:dyDescent="0.25">
      <c r="A33" s="69" t="s">
        <v>108</v>
      </c>
      <c r="B33" s="68">
        <v>6</v>
      </c>
      <c r="C33" s="67">
        <f>10+2/2</f>
        <v>11</v>
      </c>
      <c r="D33" s="66"/>
    </row>
    <row r="34" spans="1:4" ht="15.75" x14ac:dyDescent="0.25">
      <c r="A34" s="69" t="s">
        <v>107</v>
      </c>
      <c r="B34" s="68" t="s">
        <v>153</v>
      </c>
      <c r="C34" s="67">
        <f>10/2*5-5</f>
        <v>20</v>
      </c>
      <c r="D34" s="66"/>
    </row>
    <row r="35" spans="1:4" ht="15.75" x14ac:dyDescent="0.25">
      <c r="A35" s="69" t="s">
        <v>106</v>
      </c>
      <c r="B35" s="68">
        <v>6</v>
      </c>
      <c r="C35" s="67">
        <f>(10+2)/2</f>
        <v>6</v>
      </c>
      <c r="D35" s="66"/>
    </row>
    <row r="47" spans="1:4" ht="15.75" x14ac:dyDescent="0.25">
      <c r="A47" s="100" t="s">
        <v>105</v>
      </c>
      <c r="B47" s="100"/>
      <c r="C47" s="100"/>
      <c r="D47" s="63"/>
    </row>
    <row r="48" spans="1:4" ht="15.75" x14ac:dyDescent="0.25">
      <c r="A48" s="63"/>
      <c r="B48" s="63"/>
      <c r="C48" s="63"/>
      <c r="D48" s="63"/>
    </row>
    <row r="49" spans="1:4" ht="15.75" x14ac:dyDescent="0.25">
      <c r="A49" s="63" t="s">
        <v>104</v>
      </c>
      <c r="B49" s="63">
        <v>5</v>
      </c>
      <c r="C49" s="63" t="s">
        <v>103</v>
      </c>
      <c r="D49" s="63"/>
    </row>
    <row r="50" spans="1:4" ht="15.75" x14ac:dyDescent="0.25">
      <c r="A50" s="63" t="s">
        <v>102</v>
      </c>
      <c r="B50" s="63">
        <v>2.5</v>
      </c>
      <c r="C50" s="63"/>
      <c r="D50" s="63"/>
    </row>
    <row r="51" spans="1:4" ht="15.75" x14ac:dyDescent="0.25">
      <c r="A51" s="63" t="s">
        <v>101</v>
      </c>
      <c r="B51" s="65">
        <v>200</v>
      </c>
      <c r="C51" s="63"/>
      <c r="D51" s="63"/>
    </row>
    <row r="52" spans="1:4" ht="15.75" x14ac:dyDescent="0.25">
      <c r="A52" s="63" t="s">
        <v>100</v>
      </c>
      <c r="B52" s="65">
        <v>5000</v>
      </c>
      <c r="C52" s="63"/>
      <c r="D52" s="63"/>
    </row>
    <row r="53" spans="1:4" ht="15.75" x14ac:dyDescent="0.25">
      <c r="A53" s="63"/>
      <c r="B53" s="63"/>
      <c r="C53" s="63"/>
      <c r="D53" s="63"/>
    </row>
    <row r="54" spans="1:4" ht="15.75" x14ac:dyDescent="0.25">
      <c r="A54" s="63" t="s">
        <v>99</v>
      </c>
      <c r="B54" s="63"/>
      <c r="C54" s="61"/>
      <c r="D54" s="61"/>
    </row>
    <row r="55" spans="1:4" ht="15.75" x14ac:dyDescent="0.25">
      <c r="A55" s="63" t="s">
        <v>98</v>
      </c>
      <c r="B55" s="63"/>
      <c r="C55" s="58"/>
      <c r="D55" s="64" t="s">
        <v>97</v>
      </c>
    </row>
    <row r="56" spans="1:4" ht="15.75" x14ac:dyDescent="0.25">
      <c r="A56" s="63" t="s">
        <v>96</v>
      </c>
      <c r="B56" s="63"/>
      <c r="C56" s="58"/>
      <c r="D56" s="64" t="s">
        <v>95</v>
      </c>
    </row>
    <row r="57" spans="1:4" ht="15.75" x14ac:dyDescent="0.25">
      <c r="A57" s="63" t="s">
        <v>94</v>
      </c>
      <c r="B57" s="63"/>
      <c r="C57" s="58"/>
      <c r="D57" s="64" t="s">
        <v>93</v>
      </c>
    </row>
    <row r="58" spans="1:4" ht="15.75" x14ac:dyDescent="0.25">
      <c r="A58" s="63"/>
      <c r="B58" s="63"/>
      <c r="C58" s="62"/>
      <c r="D58" s="61"/>
    </row>
    <row r="59" spans="1:4" ht="20.25" x14ac:dyDescent="0.3">
      <c r="A59" s="101" t="s">
        <v>92</v>
      </c>
      <c r="B59" s="101"/>
      <c r="C59" s="60"/>
      <c r="D59" s="59" t="s">
        <v>91</v>
      </c>
    </row>
    <row r="60" spans="1:4" ht="23.25" x14ac:dyDescent="0.35">
      <c r="A60" s="101" t="s">
        <v>90</v>
      </c>
      <c r="B60" s="101"/>
      <c r="C60" s="58"/>
      <c r="D60" s="57" t="s">
        <v>89</v>
      </c>
    </row>
  </sheetData>
  <mergeCells count="5">
    <mergeCell ref="A6:F6"/>
    <mergeCell ref="A31:C31"/>
    <mergeCell ref="A47:C47"/>
    <mergeCell ref="A59:B59"/>
    <mergeCell ref="A60:B60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6"/>
  <sheetViews>
    <sheetView tabSelected="1" workbookViewId="0">
      <pane xSplit="2" ySplit="3" topLeftCell="C4" activePane="bottomRight" state="frozen"/>
      <selection activeCell="C3" sqref="C3"/>
      <selection pane="topRight" activeCell="C3" sqref="C3"/>
      <selection pane="bottomLeft" activeCell="C3" sqref="C3"/>
      <selection pane="bottomRight" activeCell="C16" sqref="C16"/>
    </sheetView>
  </sheetViews>
  <sheetFormatPr baseColWidth="10" defaultRowHeight="12.75" x14ac:dyDescent="0.2"/>
  <cols>
    <col min="1" max="1" width="26.140625" style="74" customWidth="1"/>
    <col min="2" max="2" width="12.28515625" style="74" bestFit="1" customWidth="1"/>
    <col min="3" max="3" width="24" style="74" customWidth="1"/>
    <col min="4" max="4" width="22" style="74" bestFit="1" customWidth="1"/>
    <col min="5" max="11" width="22.42578125" style="74" bestFit="1" customWidth="1"/>
    <col min="12" max="16384" width="11.42578125" style="74"/>
  </cols>
  <sheetData>
    <row r="1" spans="1:11" ht="20.25" thickBot="1" x14ac:dyDescent="0.25">
      <c r="E1" s="85"/>
    </row>
    <row r="2" spans="1:11" ht="13.5" thickBot="1" x14ac:dyDescent="0.25"/>
    <row r="3" spans="1:11" ht="39.75" thickBot="1" x14ac:dyDescent="0.25">
      <c r="A3" s="84" t="s">
        <v>132</v>
      </c>
      <c r="B3" s="83" t="s">
        <v>131</v>
      </c>
      <c r="C3" s="82">
        <v>0.05</v>
      </c>
      <c r="D3" s="82">
        <v>0.15</v>
      </c>
      <c r="E3" s="82">
        <v>0.22</v>
      </c>
      <c r="F3" s="82">
        <v>0.28000000000000003</v>
      </c>
      <c r="G3" s="82">
        <v>0.35</v>
      </c>
      <c r="H3" s="82">
        <v>0.48</v>
      </c>
      <c r="I3" s="82">
        <v>0.54</v>
      </c>
      <c r="J3" s="82">
        <v>0.6</v>
      </c>
      <c r="K3" s="82">
        <v>0.75</v>
      </c>
    </row>
    <row r="4" spans="1:11" ht="15.75" thickBot="1" x14ac:dyDescent="0.25">
      <c r="A4" s="81" t="s">
        <v>130</v>
      </c>
      <c r="B4" s="80">
        <v>10000</v>
      </c>
      <c r="C4" s="79">
        <f>$B4*C$3</f>
        <v>500</v>
      </c>
      <c r="D4" s="79">
        <f t="shared" ref="D4:K15" si="0">$B4*D$3</f>
        <v>1500</v>
      </c>
      <c r="E4" s="79">
        <f t="shared" si="0"/>
        <v>2200</v>
      </c>
      <c r="F4" s="79">
        <f t="shared" si="0"/>
        <v>2800.0000000000005</v>
      </c>
      <c r="G4" s="79">
        <f t="shared" si="0"/>
        <v>3500</v>
      </c>
      <c r="H4" s="79">
        <f t="shared" si="0"/>
        <v>4800</v>
      </c>
      <c r="I4" s="79">
        <f t="shared" si="0"/>
        <v>5400</v>
      </c>
      <c r="J4" s="79">
        <f t="shared" si="0"/>
        <v>6000</v>
      </c>
      <c r="K4" s="79">
        <f t="shared" si="0"/>
        <v>7500</v>
      </c>
    </row>
    <row r="5" spans="1:11" ht="15.75" thickBot="1" x14ac:dyDescent="0.25">
      <c r="A5" s="78" t="s">
        <v>129</v>
      </c>
      <c r="B5" s="61">
        <v>12000</v>
      </c>
      <c r="C5" s="79">
        <f t="shared" ref="C5:C15" si="1">$B5*C$3</f>
        <v>600</v>
      </c>
      <c r="D5" s="79">
        <f t="shared" si="0"/>
        <v>1800</v>
      </c>
      <c r="E5" s="79">
        <f t="shared" si="0"/>
        <v>2640</v>
      </c>
      <c r="F5" s="79">
        <f t="shared" si="0"/>
        <v>3360.0000000000005</v>
      </c>
      <c r="G5" s="79">
        <f t="shared" si="0"/>
        <v>4200</v>
      </c>
      <c r="H5" s="79">
        <f t="shared" si="0"/>
        <v>5760</v>
      </c>
      <c r="I5" s="79">
        <f t="shared" si="0"/>
        <v>6480</v>
      </c>
      <c r="J5" s="79">
        <f t="shared" si="0"/>
        <v>7200</v>
      </c>
      <c r="K5" s="79">
        <f t="shared" si="0"/>
        <v>9000</v>
      </c>
    </row>
    <row r="6" spans="1:11" ht="15.75" thickBot="1" x14ac:dyDescent="0.25">
      <c r="A6" s="78" t="s">
        <v>128</v>
      </c>
      <c r="B6" s="61">
        <v>14000</v>
      </c>
      <c r="C6" s="79">
        <f t="shared" si="1"/>
        <v>700</v>
      </c>
      <c r="D6" s="79">
        <f t="shared" si="0"/>
        <v>2100</v>
      </c>
      <c r="E6" s="79">
        <f t="shared" si="0"/>
        <v>3080</v>
      </c>
      <c r="F6" s="79">
        <f t="shared" si="0"/>
        <v>3920.0000000000005</v>
      </c>
      <c r="G6" s="79">
        <f t="shared" si="0"/>
        <v>4900</v>
      </c>
      <c r="H6" s="79">
        <f t="shared" si="0"/>
        <v>6720</v>
      </c>
      <c r="I6" s="79">
        <f t="shared" si="0"/>
        <v>7560.0000000000009</v>
      </c>
      <c r="J6" s="79">
        <f t="shared" si="0"/>
        <v>8400</v>
      </c>
      <c r="K6" s="79">
        <f t="shared" si="0"/>
        <v>10500</v>
      </c>
    </row>
    <row r="7" spans="1:11" ht="15.75" thickBot="1" x14ac:dyDescent="0.25">
      <c r="A7" s="78" t="s">
        <v>127</v>
      </c>
      <c r="B7" s="61">
        <v>16000</v>
      </c>
      <c r="C7" s="79">
        <f t="shared" si="1"/>
        <v>800</v>
      </c>
      <c r="D7" s="79">
        <f t="shared" si="0"/>
        <v>2400</v>
      </c>
      <c r="E7" s="79">
        <f t="shared" si="0"/>
        <v>3520</v>
      </c>
      <c r="F7" s="79">
        <f t="shared" si="0"/>
        <v>4480</v>
      </c>
      <c r="G7" s="79">
        <f t="shared" si="0"/>
        <v>5600</v>
      </c>
      <c r="H7" s="79">
        <f t="shared" si="0"/>
        <v>7680</v>
      </c>
      <c r="I7" s="79">
        <f t="shared" si="0"/>
        <v>8640</v>
      </c>
      <c r="J7" s="79">
        <f t="shared" si="0"/>
        <v>9600</v>
      </c>
      <c r="K7" s="79">
        <f t="shared" si="0"/>
        <v>12000</v>
      </c>
    </row>
    <row r="8" spans="1:11" ht="15.75" thickBot="1" x14ac:dyDescent="0.25">
      <c r="A8" s="78" t="s">
        <v>126</v>
      </c>
      <c r="B8" s="61">
        <v>18000</v>
      </c>
      <c r="C8" s="79">
        <f t="shared" si="1"/>
        <v>900</v>
      </c>
      <c r="D8" s="79">
        <f t="shared" si="0"/>
        <v>2700</v>
      </c>
      <c r="E8" s="79">
        <f t="shared" si="0"/>
        <v>3960</v>
      </c>
      <c r="F8" s="79">
        <f t="shared" si="0"/>
        <v>5040.0000000000009</v>
      </c>
      <c r="G8" s="79">
        <f t="shared" si="0"/>
        <v>6300</v>
      </c>
      <c r="H8" s="79">
        <f t="shared" si="0"/>
        <v>8640</v>
      </c>
      <c r="I8" s="79">
        <f t="shared" si="0"/>
        <v>9720</v>
      </c>
      <c r="J8" s="79">
        <f t="shared" si="0"/>
        <v>10800</v>
      </c>
      <c r="K8" s="79">
        <f t="shared" si="0"/>
        <v>13500</v>
      </c>
    </row>
    <row r="9" spans="1:11" ht="15.75" thickBot="1" x14ac:dyDescent="0.25">
      <c r="A9" s="78" t="s">
        <v>125</v>
      </c>
      <c r="B9" s="61">
        <v>20000</v>
      </c>
      <c r="C9" s="79">
        <f t="shared" si="1"/>
        <v>1000</v>
      </c>
      <c r="D9" s="79">
        <f t="shared" si="0"/>
        <v>3000</v>
      </c>
      <c r="E9" s="79">
        <f t="shared" si="0"/>
        <v>4400</v>
      </c>
      <c r="F9" s="79">
        <f t="shared" si="0"/>
        <v>5600.0000000000009</v>
      </c>
      <c r="G9" s="79">
        <f t="shared" si="0"/>
        <v>7000</v>
      </c>
      <c r="H9" s="79">
        <f t="shared" si="0"/>
        <v>9600</v>
      </c>
      <c r="I9" s="79">
        <f t="shared" si="0"/>
        <v>10800</v>
      </c>
      <c r="J9" s="79">
        <f t="shared" si="0"/>
        <v>12000</v>
      </c>
      <c r="K9" s="79">
        <f t="shared" si="0"/>
        <v>15000</v>
      </c>
    </row>
    <row r="10" spans="1:11" ht="15.75" thickBot="1" x14ac:dyDescent="0.25">
      <c r="A10" s="78" t="s">
        <v>124</v>
      </c>
      <c r="B10" s="61">
        <v>22000</v>
      </c>
      <c r="C10" s="79">
        <f t="shared" si="1"/>
        <v>1100</v>
      </c>
      <c r="D10" s="79">
        <f t="shared" si="0"/>
        <v>3300</v>
      </c>
      <c r="E10" s="79">
        <f t="shared" si="0"/>
        <v>4840</v>
      </c>
      <c r="F10" s="79">
        <f t="shared" si="0"/>
        <v>6160.0000000000009</v>
      </c>
      <c r="G10" s="79">
        <f t="shared" si="0"/>
        <v>7699.9999999999991</v>
      </c>
      <c r="H10" s="79">
        <f t="shared" si="0"/>
        <v>10560</v>
      </c>
      <c r="I10" s="79">
        <f t="shared" si="0"/>
        <v>11880</v>
      </c>
      <c r="J10" s="79">
        <f t="shared" si="0"/>
        <v>13200</v>
      </c>
      <c r="K10" s="79">
        <f t="shared" si="0"/>
        <v>16500</v>
      </c>
    </row>
    <row r="11" spans="1:11" ht="15.75" thickBot="1" x14ac:dyDescent="0.25">
      <c r="A11" s="78" t="s">
        <v>123</v>
      </c>
      <c r="B11" s="61">
        <v>24000</v>
      </c>
      <c r="C11" s="79">
        <f t="shared" si="1"/>
        <v>1200</v>
      </c>
      <c r="D11" s="79">
        <f t="shared" si="0"/>
        <v>3600</v>
      </c>
      <c r="E11" s="79">
        <f t="shared" si="0"/>
        <v>5280</v>
      </c>
      <c r="F11" s="79">
        <f t="shared" si="0"/>
        <v>6720.0000000000009</v>
      </c>
      <c r="G11" s="79">
        <f t="shared" si="0"/>
        <v>8400</v>
      </c>
      <c r="H11" s="79">
        <f t="shared" si="0"/>
        <v>11520</v>
      </c>
      <c r="I11" s="79">
        <f t="shared" si="0"/>
        <v>12960</v>
      </c>
      <c r="J11" s="79">
        <f t="shared" si="0"/>
        <v>14400</v>
      </c>
      <c r="K11" s="79">
        <f t="shared" si="0"/>
        <v>18000</v>
      </c>
    </row>
    <row r="12" spans="1:11" ht="15.75" thickBot="1" x14ac:dyDescent="0.25">
      <c r="A12" s="78" t="s">
        <v>122</v>
      </c>
      <c r="B12" s="61">
        <v>26000</v>
      </c>
      <c r="C12" s="79">
        <f t="shared" si="1"/>
        <v>1300</v>
      </c>
      <c r="D12" s="79">
        <f t="shared" si="0"/>
        <v>3900</v>
      </c>
      <c r="E12" s="79">
        <f t="shared" si="0"/>
        <v>5720</v>
      </c>
      <c r="F12" s="79">
        <f t="shared" si="0"/>
        <v>7280.0000000000009</v>
      </c>
      <c r="G12" s="79">
        <f t="shared" si="0"/>
        <v>9100</v>
      </c>
      <c r="H12" s="79">
        <f t="shared" si="0"/>
        <v>12480</v>
      </c>
      <c r="I12" s="79">
        <f t="shared" si="0"/>
        <v>14040.000000000002</v>
      </c>
      <c r="J12" s="79">
        <f t="shared" si="0"/>
        <v>15600</v>
      </c>
      <c r="K12" s="79">
        <f t="shared" si="0"/>
        <v>19500</v>
      </c>
    </row>
    <row r="13" spans="1:11" ht="15.75" thickBot="1" x14ac:dyDescent="0.25">
      <c r="A13" s="78" t="s">
        <v>121</v>
      </c>
      <c r="B13" s="61">
        <v>28000</v>
      </c>
      <c r="C13" s="79">
        <f t="shared" si="1"/>
        <v>1400</v>
      </c>
      <c r="D13" s="79">
        <f t="shared" si="0"/>
        <v>4200</v>
      </c>
      <c r="E13" s="79">
        <f t="shared" si="0"/>
        <v>6160</v>
      </c>
      <c r="F13" s="79">
        <f t="shared" si="0"/>
        <v>7840.0000000000009</v>
      </c>
      <c r="G13" s="79">
        <f t="shared" si="0"/>
        <v>9800</v>
      </c>
      <c r="H13" s="79">
        <f t="shared" si="0"/>
        <v>13440</v>
      </c>
      <c r="I13" s="79">
        <f t="shared" si="0"/>
        <v>15120.000000000002</v>
      </c>
      <c r="J13" s="79">
        <f t="shared" si="0"/>
        <v>16800</v>
      </c>
      <c r="K13" s="79">
        <f t="shared" si="0"/>
        <v>21000</v>
      </c>
    </row>
    <row r="14" spans="1:11" ht="15.75" thickBot="1" x14ac:dyDescent="0.25">
      <c r="A14" s="61" t="s">
        <v>120</v>
      </c>
      <c r="B14" s="61">
        <v>30000</v>
      </c>
      <c r="C14" s="79">
        <f t="shared" si="1"/>
        <v>1500</v>
      </c>
      <c r="D14" s="79">
        <f t="shared" si="0"/>
        <v>4500</v>
      </c>
      <c r="E14" s="79">
        <f t="shared" si="0"/>
        <v>6600</v>
      </c>
      <c r="F14" s="79">
        <f t="shared" si="0"/>
        <v>8400</v>
      </c>
      <c r="G14" s="79">
        <f t="shared" si="0"/>
        <v>10500</v>
      </c>
      <c r="H14" s="79">
        <f t="shared" si="0"/>
        <v>14400</v>
      </c>
      <c r="I14" s="79">
        <f t="shared" si="0"/>
        <v>16200.000000000002</v>
      </c>
      <c r="J14" s="79">
        <f t="shared" si="0"/>
        <v>18000</v>
      </c>
      <c r="K14" s="79">
        <f t="shared" si="0"/>
        <v>22500</v>
      </c>
    </row>
    <row r="15" spans="1:11" ht="15.75" thickBot="1" x14ac:dyDescent="0.25">
      <c r="A15" s="77" t="s">
        <v>119</v>
      </c>
      <c r="B15" s="76">
        <v>32000</v>
      </c>
      <c r="C15" s="79">
        <f t="shared" si="1"/>
        <v>1600</v>
      </c>
      <c r="D15" s="79">
        <f t="shared" si="0"/>
        <v>4800</v>
      </c>
      <c r="E15" s="79">
        <f t="shared" si="0"/>
        <v>7040</v>
      </c>
      <c r="F15" s="79">
        <f t="shared" si="0"/>
        <v>8960</v>
      </c>
      <c r="G15" s="79">
        <f t="shared" si="0"/>
        <v>11200</v>
      </c>
      <c r="H15" s="79">
        <f t="shared" si="0"/>
        <v>15360</v>
      </c>
      <c r="I15" s="79">
        <f t="shared" si="0"/>
        <v>17280</v>
      </c>
      <c r="J15" s="79">
        <f t="shared" si="0"/>
        <v>19200</v>
      </c>
      <c r="K15" s="79">
        <f t="shared" si="0"/>
        <v>24000</v>
      </c>
    </row>
    <row r="16" spans="1:11" x14ac:dyDescent="0.2">
      <c r="A16" s="75" t="s">
        <v>118</v>
      </c>
      <c r="C16" s="120">
        <f>SUM(C4:C15)</f>
        <v>12600</v>
      </c>
      <c r="D16" s="120"/>
      <c r="E16" s="120"/>
    </row>
  </sheetData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Tipos de datos</vt:lpstr>
      <vt:lpstr>OPERADORES</vt:lpstr>
      <vt:lpstr>prioridad</vt:lpstr>
      <vt:lpstr>REFERENCIAS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Juanita</dc:creator>
  <cp:lastModifiedBy>ezequiel</cp:lastModifiedBy>
  <dcterms:created xsi:type="dcterms:W3CDTF">2021-01-30T01:37:13Z</dcterms:created>
  <dcterms:modified xsi:type="dcterms:W3CDTF">2021-01-30T20:03:52Z</dcterms:modified>
</cp:coreProperties>
</file>