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4905FB69-3551-45A1-9035-DFF3B760753A}" xr6:coauthVersionLast="47" xr6:coauthVersionMax="47" xr10:uidLastSave="{00000000-0000-0000-0000-000000000000}"/>
  <bookViews>
    <workbookView xWindow="7920" yWindow="0" windowWidth="11625" windowHeight="10665" firstSheet="2" activeTab="3" xr2:uid="{00000000-000D-0000-FFFF-FFFF00000000}"/>
  </bookViews>
  <sheets>
    <sheet name="Gráfico2" sheetId="4" r:id="rId1"/>
    <sheet name="Gráfico3" sheetId="5" r:id="rId2"/>
    <sheet name="Gráfico5" sheetId="7" r:id="rId3"/>
    <sheet name="Gráfico6" sheetId="8" r:id="rId4"/>
    <sheet name="Nómina" sheetId="1" r:id="rId5"/>
    <sheet name="Contara Empleados" sheetId="2" r:id="rId6"/>
  </sheets>
  <calcPr calcId="191029"/>
</workbook>
</file>

<file path=xl/calcChain.xml><?xml version="1.0" encoding="utf-8"?>
<calcChain xmlns="http://schemas.openxmlformats.org/spreadsheetml/2006/main">
  <c r="C15" i="1" l="1"/>
  <c r="D15" i="1"/>
  <c r="E15" i="1"/>
  <c r="B15" i="1"/>
  <c r="A11" i="2"/>
  <c r="B11" i="2"/>
  <c r="C11" i="2"/>
  <c r="D11" i="2"/>
  <c r="B26" i="1" s="1"/>
  <c r="E11" i="2"/>
  <c r="B27" i="1" s="1"/>
  <c r="F11" i="2"/>
  <c r="B28" i="1" s="1"/>
  <c r="B25" i="1"/>
  <c r="B24" i="1"/>
  <c r="B23" i="1"/>
  <c r="C9" i="1"/>
  <c r="C10" i="1"/>
  <c r="C11" i="1"/>
  <c r="C20" i="1" s="1"/>
  <c r="C12" i="1"/>
  <c r="E12" i="1" s="1"/>
  <c r="C13" i="1"/>
  <c r="E13" i="1" s="1"/>
  <c r="C14" i="1"/>
  <c r="D9" i="1"/>
  <c r="D18" i="1" s="1"/>
  <c r="D10" i="1"/>
  <c r="E10" i="1" s="1"/>
  <c r="D11" i="1"/>
  <c r="D12" i="1"/>
  <c r="D13" i="1"/>
  <c r="D14" i="1"/>
  <c r="E14" i="1"/>
  <c r="B20" i="1"/>
  <c r="B19" i="1"/>
  <c r="B18" i="1"/>
  <c r="C27" i="1" l="1"/>
  <c r="E11" i="1"/>
  <c r="C25" i="1" s="1"/>
  <c r="E9" i="1"/>
  <c r="C23" i="1" s="1"/>
  <c r="C29" i="1" s="1"/>
  <c r="C33" i="1" s="1"/>
  <c r="C24" i="1"/>
  <c r="C28" i="1"/>
  <c r="C26" i="1"/>
  <c r="E20" i="1"/>
  <c r="D20" i="1"/>
  <c r="D19" i="1"/>
  <c r="C18" i="1"/>
  <c r="C19" i="1"/>
  <c r="E19" i="1" l="1"/>
  <c r="E18" i="1"/>
</calcChain>
</file>

<file path=xl/sharedStrings.xml><?xml version="1.0" encoding="utf-8"?>
<sst xmlns="http://schemas.openxmlformats.org/spreadsheetml/2006/main" count="64" uniqueCount="49">
  <si>
    <t>Grupo ICA, S.A. de C.V.</t>
  </si>
  <si>
    <t>DESPENSAS Y BONOS</t>
  </si>
  <si>
    <t>La Despensa equivale a un</t>
  </si>
  <si>
    <t>del Sueldo</t>
  </si>
  <si>
    <t>El Bono equivale a un</t>
  </si>
  <si>
    <t>TABLA DE SUELDOS</t>
  </si>
  <si>
    <t>Puesto</t>
  </si>
  <si>
    <t>Despensa</t>
  </si>
  <si>
    <t>Bono</t>
  </si>
  <si>
    <t>Analista</t>
  </si>
  <si>
    <t>Ayudante</t>
  </si>
  <si>
    <t>Consultor</t>
  </si>
  <si>
    <t>Contador</t>
  </si>
  <si>
    <t>Programador</t>
  </si>
  <si>
    <t>Secretaria</t>
  </si>
  <si>
    <t>MÁXIMOS, MÍNIMOS Y PROMEDIOS</t>
  </si>
  <si>
    <t>Promedio</t>
  </si>
  <si>
    <t>Máximo</t>
  </si>
  <si>
    <t>Mínimo</t>
  </si>
  <si>
    <t>No. de Plazas</t>
  </si>
  <si>
    <t>Nómina Total Mensual</t>
  </si>
  <si>
    <t>Analistas</t>
  </si>
  <si>
    <t>Arellano Juárez Raúl</t>
  </si>
  <si>
    <t>Bátiz López Agustín</t>
  </si>
  <si>
    <t>Cuévas Basáñez Irma</t>
  </si>
  <si>
    <t>Díaz Fernández César</t>
  </si>
  <si>
    <t>Núñez Martínez Alma</t>
  </si>
  <si>
    <t>Casanova Tinajero Lidia</t>
  </si>
  <si>
    <t>Moreno Tapia José</t>
  </si>
  <si>
    <t>Alva Casaubón Toribio</t>
  </si>
  <si>
    <t>Gómez Córdoba Olivia</t>
  </si>
  <si>
    <t>Gil Belmont Silvia</t>
  </si>
  <si>
    <t>Martínez Ruiz Verónica</t>
  </si>
  <si>
    <t>Arellano Pérez Ángel</t>
  </si>
  <si>
    <t>Gámez Taméz Blanca</t>
  </si>
  <si>
    <t>Aponte Villa Ilse</t>
  </si>
  <si>
    <t>García Candia Carmen</t>
  </si>
  <si>
    <t>Hernández Pérez Hugo</t>
  </si>
  <si>
    <t>Bolaños Montes Cecilia</t>
  </si>
  <si>
    <t>Plantilla de Personal por Puesto</t>
  </si>
  <si>
    <t>Ayudantes</t>
  </si>
  <si>
    <t>Consultores</t>
  </si>
  <si>
    <t>Secretarias</t>
  </si>
  <si>
    <t>Neto Mensual</t>
  </si>
  <si>
    <t>Total Mensual</t>
  </si>
  <si>
    <t>Ingresos por Ventas Mensuales</t>
  </si>
  <si>
    <t>Totales</t>
  </si>
  <si>
    <t>Evaluación del Entorno: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</si>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</sst>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_(&quot;$&quot;* #,##0.000_);_(&quot;$&quot;* \(#,##0.000\);_(&quot;$&quot;* &quot;-&quot;??_);_(@_)"/>
  </numFmts>
  <fonts count="6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Border="1" applyAlignment="1" applyProtection="1">
      <alignment horizontal="left"/>
    </xf>
    <xf numFmtId="164" fontId="1" fillId="0" borderId="0" xfId="2" applyNumberFormat="1"/>
    <xf numFmtId="0" fontId="2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/>
    <xf numFmtId="0" fontId="5" fillId="2" borderId="0" xfId="0" applyNumberFormat="1" applyFont="1" applyFill="1" applyAlignment="1">
      <alignment horizontal="center"/>
    </xf>
    <xf numFmtId="0" fontId="0" fillId="0" borderId="0" xfId="0" applyBorder="1" applyAlignment="1" applyProtection="1">
      <alignment horizontal="right"/>
    </xf>
    <xf numFmtId="165" fontId="0" fillId="0" borderId="0" xfId="1" applyNumberFormat="1" applyFont="1"/>
    <xf numFmtId="165" fontId="3" fillId="0" borderId="0" xfId="1" applyNumberFormat="1" applyFont="1"/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165" fontId="0" fillId="0" borderId="0" xfId="0" applyNumberFormat="1"/>
  </cellXfs>
  <cellStyles count="3">
    <cellStyle name="Moneda" xfId="1" builtinId="4"/>
    <cellStyle name="Normal" xfId="0" builtinId="0"/>
    <cellStyle name="Porcentaje" xfId="2" builtinId="5"/>
  </cellStyles>
  <dxfs count="2"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12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3.xml"/><Relationship Id="rId7" Type="http://schemas.openxmlformats.org/officeDocument/2006/relationships/theme" Target="theme/theme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2.xml"/><Relationship Id="rId5" Type="http://schemas.openxmlformats.org/officeDocument/2006/relationships/worksheet" Target="worksheets/sheet1.xml"/><Relationship Id="rId10" Type="http://schemas.openxmlformats.org/officeDocument/2006/relationships/calcChain" Target="calcChain.xml"/><Relationship Id="rId4" Type="http://schemas.openxmlformats.org/officeDocument/2006/relationships/chartsheet" Target="chart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5" Type="http://schemas.openxmlformats.org/officeDocument/2006/relationships/hyperlink" Target="http://es.wikipedia.org/wiki/Playa_Railay" TargetMode="External"/><Relationship Id="rId4" Type="http://schemas.openxmlformats.org/officeDocument/2006/relationships/image" Target="../media/image1.jpg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microsoft.com/office/2011/relationships/chartColorStyle" Target="colors2.xml"/><Relationship Id="rId1" Type="http://schemas.microsoft.com/office/2011/relationships/chartStyle" Target="style2.xml"/><Relationship Id="rId4" Type="http://schemas.openxmlformats.org/officeDocument/2006/relationships/hyperlink" Target="https://www.publicdomainpictures.net/es/view-image.php?image=227916&amp;picture=fondo-colores" TargetMode="Externa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11/relationships/chartColorStyle" Target="colors4.xml"/><Relationship Id="rId1" Type="http://schemas.microsoft.com/office/2011/relationships/chartStyle" Target="style4.xml"/><Relationship Id="rId4" Type="http://schemas.openxmlformats.org/officeDocument/2006/relationships/hyperlink" Target="http://www.recursosenprojectmanagement.com/definicion-del-alcance-del-proyecto/" TargetMode="Externa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.xml"/><Relationship Id="rId1" Type="http://schemas.microsoft.com/office/2011/relationships/chartStyle" Target="style5.xml"/><Relationship Id="rId4" Type="http://schemas.openxmlformats.org/officeDocument/2006/relationships/hyperlink" Target="http://es.wikipedia.org/wiki/Playa_Railay" TargetMode="Externa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tx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MX"/>
              <a:t>Título del gráfico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tx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Nómina!$B$8</c:f>
              <c:strCache>
                <c:ptCount val="1"/>
                <c:pt idx="0">
                  <c:v>Neto Mensual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Nómina!$A$9:$A$14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Nómina!$B$9:$B$14</c:f>
              <c:numCache>
                <c:formatCode>_("$"* #,##0.000_);_("$"* \(#,##0.000\);_("$"* "-"??_);_(@_)</c:formatCode>
                <c:ptCount val="6"/>
                <c:pt idx="0">
                  <c:v>14230</c:v>
                </c:pt>
                <c:pt idx="1">
                  <c:v>4593</c:v>
                </c:pt>
                <c:pt idx="2">
                  <c:v>23486</c:v>
                </c:pt>
                <c:pt idx="3">
                  <c:v>17814</c:v>
                </c:pt>
                <c:pt idx="4">
                  <c:v>11972</c:v>
                </c:pt>
                <c:pt idx="5">
                  <c:v>5347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FC-469B-9907-C9D5A23F71DF}"/>
            </c:ext>
          </c:extLst>
        </c:ser>
        <c:ser>
          <c:idx val="1"/>
          <c:order val="1"/>
          <c:tx>
            <c:strRef>
              <c:f>Nómina!$C$8</c:f>
              <c:strCache>
                <c:ptCount val="1"/>
                <c:pt idx="0">
                  <c:v>Despensa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Nómina!$A$9:$A$14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Nómina!$C$9:$C$14</c:f>
              <c:numCache>
                <c:formatCode>_("$"* #,##0.000_);_("$"* \(#,##0.000\);_("$"* "-"??_);_(@_)</c:formatCode>
                <c:ptCount val="6"/>
                <c:pt idx="0">
                  <c:v>1067.25</c:v>
                </c:pt>
                <c:pt idx="1">
                  <c:v>344.47499999999997</c:v>
                </c:pt>
                <c:pt idx="2">
                  <c:v>1761.45</c:v>
                </c:pt>
                <c:pt idx="3">
                  <c:v>1336.05</c:v>
                </c:pt>
                <c:pt idx="4">
                  <c:v>897.9</c:v>
                </c:pt>
                <c:pt idx="5">
                  <c:v>401.02499999999998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FC-469B-9907-C9D5A23F71DF}"/>
            </c:ext>
          </c:extLst>
        </c:ser>
        <c:ser>
          <c:idx val="2"/>
          <c:order val="2"/>
          <c:tx>
            <c:strRef>
              <c:f>Nómina!$D$8</c:f>
              <c:strCache>
                <c:ptCount val="1"/>
                <c:pt idx="0">
                  <c:v>Bono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Nómina!$A$9:$A$14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Nómina!$D$9:$D$14</c:f>
              <c:numCache>
                <c:formatCode>_("$"* #,##0.000_);_("$"* \(#,##0.000\);_("$"* "-"??_);_(@_)</c:formatCode>
                <c:ptCount val="6"/>
                <c:pt idx="0">
                  <c:v>1423</c:v>
                </c:pt>
                <c:pt idx="1">
                  <c:v>459.3</c:v>
                </c:pt>
                <c:pt idx="2">
                  <c:v>2348.6</c:v>
                </c:pt>
                <c:pt idx="3">
                  <c:v>1781.4</c:v>
                </c:pt>
                <c:pt idx="4">
                  <c:v>1197.2</c:v>
                </c:pt>
                <c:pt idx="5">
                  <c:v>534.70000000000005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AFC-469B-9907-C9D5A23F71DF}"/>
            </c:ext>
          </c:extLst>
        </c:ser>
        <c:ser>
          <c:idx val="3"/>
          <c:order val="3"/>
          <c:tx>
            <c:strRef>
              <c:f>Nómina!$E$8</c:f>
              <c:strCache>
                <c:ptCount val="1"/>
                <c:pt idx="0">
                  <c:v>Total Mensual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Nómina!$A$9:$A$14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Nómina!$E$9:$E$14</c:f>
              <c:numCache>
                <c:formatCode>_("$"* #,##0.000_);_("$"* \(#,##0.000\);_("$"* "-"??_);_(@_)</c:formatCode>
                <c:ptCount val="6"/>
                <c:pt idx="0">
                  <c:v>16720.25</c:v>
                </c:pt>
                <c:pt idx="1">
                  <c:v>5396.7750000000005</c:v>
                </c:pt>
                <c:pt idx="2">
                  <c:v>27596.05</c:v>
                </c:pt>
                <c:pt idx="3">
                  <c:v>20931.45</c:v>
                </c:pt>
                <c:pt idx="4">
                  <c:v>14067.1</c:v>
                </c:pt>
                <c:pt idx="5">
                  <c:v>6282.7249999999995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033-4B44-8B5D-96C6E3BFC9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848823344"/>
        <c:axId val="848820432"/>
      </c:barChart>
      <c:catAx>
        <c:axId val="848823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848820432"/>
        <c:crosses val="autoZero"/>
        <c:auto val="1"/>
        <c:lblAlgn val="ctr"/>
        <c:lblOffset val="100"/>
        <c:noMultiLvlLbl val="0"/>
      </c:catAx>
      <c:valAx>
        <c:axId val="84882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&quot;$&quot;* #,##0.000_);_(&quot;$&quot;* \(#,##0.0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848823344"/>
        <c:crosses val="autoZero"/>
        <c:crossBetween val="between"/>
      </c:valAx>
      <c:spPr>
        <a:pattFill prst="pct5">
          <a:fgClr>
            <a:schemeClr val="tx1">
              <a:lumMod val="65000"/>
              <a:lumOff val="35000"/>
            </a:schemeClr>
          </a:fgClr>
          <a:bgClr>
            <a:schemeClr val="bg1"/>
          </a:bgClr>
        </a:pattFill>
        <a:ln>
          <a:noFill/>
        </a:ln>
        <a:effectLst/>
      </c:spPr>
    </c:plotArea>
    <c:legend>
      <c:legendPos val="r"/>
      <c:overlay val="0"/>
      <c:spPr>
        <a:solidFill>
          <a:schemeClr val="tx2">
            <a:lumMod val="40000"/>
            <a:lumOff val="6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  <c:extLst/>
  </c:chart>
  <c:spPr>
    <a:blipFill>
      <a:blip xmlns:r="http://schemas.openxmlformats.org/officeDocument/2006/relationships" r:embed="rId4">
        <a:extLst>
          <a:ext uri="{837473B0-CC2E-450A-ABE3-18F120FF3D39}">
            <a1611:picAttrSrcUrl xmlns:a1611="http://schemas.microsoft.com/office/drawing/2016/11/main" r:id="rId5"/>
          </a:ext>
        </a:extLst>
      </a:blip>
      <a:stretch>
        <a:fillRect/>
      </a:stretch>
    </a:blipFill>
    <a:ln>
      <a:noFill/>
    </a:ln>
    <a:effectLst/>
  </c:spPr>
  <c:txPr>
    <a:bodyPr/>
    <a:lstStyle/>
    <a:p>
      <a:pPr>
        <a:defRPr/>
      </a:pPr>
      <a:endParaRPr lang="es-MX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458629444582874"/>
          <c:y val="0.12702439674921692"/>
          <c:w val="0.79919620777554679"/>
          <c:h val="0.78829267208463849"/>
        </c:manualLayout>
      </c:layout>
      <c:pie3DChart>
        <c:varyColors val="1"/>
        <c:ser>
          <c:idx val="0"/>
          <c:order val="0"/>
          <c:tx>
            <c:strRef>
              <c:f>Nómina!$B$22</c:f>
              <c:strCache>
                <c:ptCount val="1"/>
                <c:pt idx="0">
                  <c:v>No. de Plazas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868-458D-8860-1265D620172D}"/>
              </c:ext>
            </c:extLst>
          </c:dPt>
          <c:dPt>
            <c:idx val="1"/>
            <c:bubble3D val="0"/>
            <c:explosion val="45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F868-458D-8860-1265D620172D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F868-458D-8860-1265D620172D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868-458D-8860-1265D620172D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F868-458D-8860-1265D620172D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868-458D-8860-1265D620172D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868-458D-8860-1265D620172D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F868-458D-8860-1265D620172D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868-458D-8860-1265D620172D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F868-458D-8860-1265D620172D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F868-458D-8860-1265D620172D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s-MX"/>
                </a:p>
              </c:txPr>
              <c:dLblPos val="in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F868-458D-8860-1265D620172D}"/>
                </c:ext>
              </c:extLst>
            </c:dLbl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Nómina!$A$23:$A$28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Nómina!$B$23:$B$28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68-458D-8860-1265D620172D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>
          <a:outerShdw blurRad="50800" dist="50800" dir="5400000" algn="ctr" rotWithShape="0">
            <a:schemeClr val="accent1">
              <a:lumMod val="75000"/>
            </a:schemeClr>
          </a:outerShdw>
        </a:effec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>
        <a:extLst>
          <a:ext uri="{837473B0-CC2E-450A-ABE3-18F120FF3D39}">
            <a1611:picAttrSrcUrl xmlns:a1611="http://schemas.microsoft.com/office/drawing/2016/11/main" r:id="rId4"/>
          </a:ext>
        </a:extLst>
      </a:blip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50800" dir="5400000" algn="ctr" rotWithShape="0">
        <a:schemeClr val="accent1">
          <a:lumMod val="40000"/>
          <a:lumOff val="60000"/>
        </a:schemeClr>
      </a:outerShdw>
    </a:effectLst>
  </c:spPr>
  <c:txPr>
    <a:bodyPr/>
    <a:lstStyle/>
    <a:p>
      <a:pPr>
        <a:defRPr/>
      </a:pPr>
      <a:endParaRPr lang="es-MX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Nómina!$C$22</c:f>
              <c:strCache>
                <c:ptCount val="1"/>
                <c:pt idx="0">
                  <c:v>Totales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Nómina!$A$23:$A$28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Nómina!$C$23:$C$28</c:f>
              <c:numCache>
                <c:formatCode>_("$"* #,##0.000_);_("$"* \(#,##0.000\);_("$"* "-"??_);_(@_)</c:formatCode>
                <c:ptCount val="6"/>
                <c:pt idx="0">
                  <c:v>50160.75</c:v>
                </c:pt>
                <c:pt idx="1">
                  <c:v>32380.65</c:v>
                </c:pt>
                <c:pt idx="2">
                  <c:v>82788.149999999994</c:v>
                </c:pt>
                <c:pt idx="3">
                  <c:v>20931.45</c:v>
                </c:pt>
                <c:pt idx="4">
                  <c:v>14067.1</c:v>
                </c:pt>
                <c:pt idx="5">
                  <c:v>18848.174999999999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FC-4CB5-BE74-D1A9693525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2936704"/>
        <c:axId val="1153717296"/>
      </c:barChart>
      <c:lineChart>
        <c:grouping val="standard"/>
        <c:varyColors val="0"/>
        <c:ser>
          <c:idx val="0"/>
          <c:order val="0"/>
          <c:tx>
            <c:strRef>
              <c:f>Nómina!$B$22</c:f>
              <c:strCache>
                <c:ptCount val="1"/>
                <c:pt idx="0">
                  <c:v>No. de Plazas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Nómina!$A$23:$A$28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Nómina!$B$23:$B$28</c:f>
              <c:numCache>
                <c:formatCode>General</c:formatCode>
                <c:ptCount val="6"/>
                <c:pt idx="0">
                  <c:v>3</c:v>
                </c:pt>
                <c:pt idx="1">
                  <c:v>6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FC-4CB5-BE74-D1A9693525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1934176"/>
        <c:axId val="1071933344"/>
      </c:lineChart>
      <c:catAx>
        <c:axId val="1062936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153717296"/>
        <c:crosses val="autoZero"/>
        <c:auto val="1"/>
        <c:lblAlgn val="ctr"/>
        <c:lblOffset val="100"/>
        <c:noMultiLvlLbl val="0"/>
      </c:catAx>
      <c:valAx>
        <c:axId val="115371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0_);_(&quot;$&quot;* \(#,##0.0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062936704"/>
        <c:crosses val="autoZero"/>
        <c:crossBetween val="between"/>
      </c:valAx>
      <c:valAx>
        <c:axId val="107193334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071934176"/>
        <c:crosses val="max"/>
        <c:crossBetween val="between"/>
      </c:valAx>
      <c:catAx>
        <c:axId val="10719341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193334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2600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18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view3D>
      <c:rotX val="15"/>
      <c:rotY val="20"/>
      <c:rAngAx val="0"/>
    </c:view3D>
    <c:floor>
      <c:thickness val="0"/>
      <c:spPr>
        <a:solidFill>
          <a:schemeClr val="accent2">
            <a:lumMod val="40000"/>
            <a:lumOff val="60000"/>
          </a:schemeClr>
        </a:solidFill>
        <a:ln>
          <a:noFill/>
        </a:ln>
        <a:effectLst/>
        <a:sp3d/>
      </c:spPr>
    </c:floor>
    <c:sideWall>
      <c:thickness val="0"/>
      <c:spPr>
        <a:blipFill>
          <a:blip xmlns:r="http://schemas.openxmlformats.org/officeDocument/2006/relationships" r:embed="rId3">
            <a:extLst>
              <a:ext uri="{837473B0-CC2E-450A-ABE3-18F120FF3D39}">
                <a1611:picAttrSrcUrl xmlns:a1611="http://schemas.microsoft.com/office/drawing/2016/11/main" r:id="rId4"/>
              </a:ext>
            </a:extLst>
          </a:blip>
          <a:stretch>
            <a:fillRect/>
          </a:stretch>
        </a:blipFill>
        <a:ln>
          <a:noFill/>
        </a:ln>
        <a:effectLst/>
        <a:sp3d/>
      </c:spPr>
    </c:sideWall>
    <c:backWall>
      <c:thickness val="0"/>
      <c:spPr>
        <a:solidFill>
          <a:schemeClr val="accent3">
            <a:lumMod val="40000"/>
            <a:lumOff val="60000"/>
          </a:schemeClr>
        </a:solidFill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Nómina!$A$15</c:f>
              <c:strCache>
                <c:ptCount val="1"/>
                <c:pt idx="0">
                  <c:v>TOTALES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Nómina!$B$8:$E$8</c:f>
              <c:strCache>
                <c:ptCount val="4"/>
                <c:pt idx="0">
                  <c:v>Neto Mensual</c:v>
                </c:pt>
                <c:pt idx="1">
                  <c:v>Despensa</c:v>
                </c:pt>
                <c:pt idx="2">
                  <c:v>Bono</c:v>
                </c:pt>
                <c:pt idx="3">
                  <c:v>Total Mensual</c:v>
                </c:pt>
              </c:strCache>
            </c:strRef>
          </c:cat>
          <c:val>
            <c:numRef>
              <c:f>Nómina!$B$15:$E$15</c:f>
              <c:numCache>
                <c:formatCode>_("$"* #,##0.000_);_("$"* \(#,##0.000\);_("$"* "-"??_);_(@_)</c:formatCode>
                <c:ptCount val="4"/>
                <c:pt idx="0">
                  <c:v>77442</c:v>
                </c:pt>
                <c:pt idx="1">
                  <c:v>5808.15</c:v>
                </c:pt>
                <c:pt idx="2">
                  <c:v>7744.1999999999989</c:v>
                </c:pt>
                <c:pt idx="3">
                  <c:v>90994.35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B8-4828-A7F3-1C6013A9FF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165449824"/>
        <c:axId val="1165450240"/>
        <c:axId val="0"/>
      </c:bar3DChart>
      <c:catAx>
        <c:axId val="1165449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165450240"/>
        <c:crosses val="autoZero"/>
        <c:auto val="1"/>
        <c:lblAlgn val="ctr"/>
        <c:lblOffset val="100"/>
        <c:noMultiLvlLbl val="0"/>
      </c:catAx>
      <c:valAx>
        <c:axId val="116545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0_);_(&quot;$&quot;* \(#,##0.0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165449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tx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MX">
                <a:solidFill>
                  <a:schemeClr val="tx1"/>
                </a:solidFill>
              </a:rPr>
              <a:t>Tabla</a:t>
            </a:r>
            <a:r>
              <a:rPr lang="es-MX" baseline="0">
                <a:solidFill>
                  <a:schemeClr val="tx1"/>
                </a:solidFill>
              </a:rPr>
              <a:t> de Sueldos</a:t>
            </a:r>
            <a:endParaRPr lang="es-MX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tx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Nómina!$B$8</c:f>
              <c:strCache>
                <c:ptCount val="1"/>
                <c:pt idx="0">
                  <c:v>Neto Mensual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Nómina!$A$9:$A$14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Nómina!$B$9:$B$14</c:f>
              <c:numCache>
                <c:formatCode>_("$"* #,##0.000_);_("$"* \(#,##0.000\);_("$"* "-"??_);_(@_)</c:formatCode>
                <c:ptCount val="6"/>
                <c:pt idx="0">
                  <c:v>14230</c:v>
                </c:pt>
                <c:pt idx="1">
                  <c:v>4593</c:v>
                </c:pt>
                <c:pt idx="2">
                  <c:v>23486</c:v>
                </c:pt>
                <c:pt idx="3">
                  <c:v>17814</c:v>
                </c:pt>
                <c:pt idx="4">
                  <c:v>11972</c:v>
                </c:pt>
                <c:pt idx="5">
                  <c:v>5347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FC-469B-9907-C9D5A23F71DF}"/>
            </c:ext>
          </c:extLst>
        </c:ser>
        <c:ser>
          <c:idx val="1"/>
          <c:order val="1"/>
          <c:tx>
            <c:strRef>
              <c:f>Nómina!$C$8</c:f>
              <c:strCache>
                <c:ptCount val="1"/>
                <c:pt idx="0">
                  <c:v>Despensa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Nómina!$A$9:$A$14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Nómina!$C$9:$C$14</c:f>
              <c:numCache>
                <c:formatCode>_("$"* #,##0.000_);_("$"* \(#,##0.000\);_("$"* "-"??_);_(@_)</c:formatCode>
                <c:ptCount val="6"/>
                <c:pt idx="0">
                  <c:v>1067.25</c:v>
                </c:pt>
                <c:pt idx="1">
                  <c:v>344.47499999999997</c:v>
                </c:pt>
                <c:pt idx="2">
                  <c:v>1761.45</c:v>
                </c:pt>
                <c:pt idx="3">
                  <c:v>1336.05</c:v>
                </c:pt>
                <c:pt idx="4">
                  <c:v>897.9</c:v>
                </c:pt>
                <c:pt idx="5">
                  <c:v>401.02499999999998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FC-469B-9907-C9D5A23F71DF}"/>
            </c:ext>
          </c:extLst>
        </c:ser>
        <c:ser>
          <c:idx val="2"/>
          <c:order val="2"/>
          <c:tx>
            <c:strRef>
              <c:f>Nómina!$D$8</c:f>
              <c:strCache>
                <c:ptCount val="1"/>
                <c:pt idx="0">
                  <c:v>Bono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Nómina!$A$9:$A$14</c:f>
              <c:strCache>
                <c:ptCount val="6"/>
                <c:pt idx="0">
                  <c:v>Analista</c:v>
                </c:pt>
                <c:pt idx="1">
                  <c:v>Ayudante</c:v>
                </c:pt>
                <c:pt idx="2">
                  <c:v>Consultor</c:v>
                </c:pt>
                <c:pt idx="3">
                  <c:v>Contador</c:v>
                </c:pt>
                <c:pt idx="4">
                  <c:v>Programador</c:v>
                </c:pt>
                <c:pt idx="5">
                  <c:v>Secretaria</c:v>
                </c:pt>
              </c:strCache>
            </c:strRef>
          </c:cat>
          <c:val>
            <c:numRef>
              <c:f>Nómina!$D$9:$D$14</c:f>
              <c:numCache>
                <c:formatCode>_("$"* #,##0.000_);_("$"* \(#,##0.000\);_("$"* "-"??_);_(@_)</c:formatCode>
                <c:ptCount val="6"/>
                <c:pt idx="0">
                  <c:v>1423</c:v>
                </c:pt>
                <c:pt idx="1">
                  <c:v>459.3</c:v>
                </c:pt>
                <c:pt idx="2">
                  <c:v>2348.6</c:v>
                </c:pt>
                <c:pt idx="3">
                  <c:v>1781.4</c:v>
                </c:pt>
                <c:pt idx="4">
                  <c:v>1197.2</c:v>
                </c:pt>
                <c:pt idx="5">
                  <c:v>534.70000000000005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AFC-469B-9907-C9D5A23F71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848823344"/>
        <c:axId val="848820432"/>
      </c:barChart>
      <c:catAx>
        <c:axId val="848823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848820432"/>
        <c:crosses val="autoZero"/>
        <c:auto val="1"/>
        <c:lblAlgn val="ctr"/>
        <c:lblOffset val="100"/>
        <c:noMultiLvlLbl val="0"/>
      </c:catAx>
      <c:valAx>
        <c:axId val="84882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&quot;$&quot;* #,##0.000_);_(&quot;$&quot;* \(#,##0.0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848823344"/>
        <c:crosses val="autoZero"/>
        <c:crossBetween val="between"/>
      </c:valAx>
      <c:spPr>
        <a:pattFill prst="pct5">
          <a:fgClr>
            <a:schemeClr val="tx1">
              <a:lumMod val="65000"/>
              <a:lumOff val="35000"/>
            </a:schemeClr>
          </a:fgClr>
          <a:bgClr>
            <a:schemeClr val="bg1"/>
          </a:bgClr>
        </a:pattFill>
        <a:ln>
          <a:noFill/>
        </a:ln>
        <a:effectLst/>
      </c:spPr>
    </c:plotArea>
    <c:legend>
      <c:legendPos val="r"/>
      <c:overlay val="0"/>
      <c:spPr>
        <a:solidFill>
          <a:schemeClr val="tx2">
            <a:lumMod val="40000"/>
            <a:lumOff val="6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>
        <a:extLst>
          <a:ext uri="{837473B0-CC2E-450A-ABE3-18F120FF3D39}">
            <a1611:picAttrSrcUrl xmlns:a1611="http://schemas.microsoft.com/office/drawing/2016/11/main" r:id="rId4"/>
          </a:ext>
        </a:extLst>
      </a:blip>
      <a:stretch>
        <a:fillRect/>
      </a:stretch>
    </a:blip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D41B10-6C5C-46ED-A3BF-BC39B6DD1075}">
  <sheetPr/>
  <sheetViews>
    <sheetView zoomScale="6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C4A088C-5E00-4795-907D-5A315E215F1A}">
  <sheetPr/>
  <sheetViews>
    <sheetView zoomScale="51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61C0742-02A4-467A-B1A5-B44EA7513AD3}">
  <sheetPr/>
  <sheetViews>
    <sheetView zoomScale="62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FE3438D-5D94-42DA-BF23-F31380AD9E38}">
  <sheetPr/>
  <sheetViews>
    <sheetView tabSelected="1" zoomScale="6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98790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24652B8-2AC4-444E-862A-B3E2C303CBF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98790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2109C95-D4C6-4413-BE4F-4DAF9A611BA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98790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EDC4F4FB-9CDA-4287-BF7B-5B76769F647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98790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2340412-A0DE-4CE8-8F85-AEF3028A0F5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576975</xdr:colOff>
      <xdr:row>0</xdr:row>
      <xdr:rowOff>51675</xdr:rowOff>
    </xdr:from>
    <xdr:to>
      <xdr:col>12</xdr:col>
      <xdr:colOff>331733</xdr:colOff>
      <xdr:row>16</xdr:row>
      <xdr:rowOff>3065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90A1E1B-4A79-4CE7-A8CE-174CFDBA92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pageSetUpPr fitToPage="1"/>
  </sheetPr>
  <dimension ref="A1:E33"/>
  <sheetViews>
    <sheetView topLeftCell="A4" zoomScale="87" workbookViewId="0">
      <selection activeCell="A15" activeCellId="1" sqref="A8:E8 A15:E15"/>
    </sheetView>
  </sheetViews>
  <sheetFormatPr baseColWidth="10" defaultRowHeight="12.75" x14ac:dyDescent="0.2"/>
  <cols>
    <col min="1" max="1" width="19.5703125" bestFit="1" customWidth="1"/>
    <col min="2" max="2" width="14.85546875" bestFit="1" customWidth="1"/>
    <col min="3" max="3" width="26.28515625" bestFit="1" customWidth="1"/>
    <col min="4" max="4" width="12.5703125" bestFit="1" customWidth="1"/>
    <col min="5" max="5" width="15.140625" bestFit="1" customWidth="1"/>
  </cols>
  <sheetData>
    <row r="1" spans="1:5" ht="19.149999999999999" customHeight="1" x14ac:dyDescent="0.2">
      <c r="A1" s="10" t="s">
        <v>0</v>
      </c>
      <c r="B1" s="10"/>
      <c r="C1" s="10"/>
      <c r="D1" s="10"/>
      <c r="E1" s="10"/>
    </row>
    <row r="3" spans="1:5" ht="20.25" customHeight="1" x14ac:dyDescent="0.2">
      <c r="A3" s="10" t="s">
        <v>1</v>
      </c>
      <c r="B3" s="10"/>
      <c r="C3" s="10"/>
      <c r="D3" s="10"/>
      <c r="E3" s="10"/>
    </row>
    <row r="4" spans="1:5" x14ac:dyDescent="0.2">
      <c r="C4" s="7" t="s">
        <v>2</v>
      </c>
      <c r="D4" s="2">
        <v>7.4999999999999997E-2</v>
      </c>
      <c r="E4" t="s">
        <v>3</v>
      </c>
    </row>
    <row r="5" spans="1:5" x14ac:dyDescent="0.2">
      <c r="C5" s="7" t="s">
        <v>4</v>
      </c>
      <c r="D5" s="2">
        <v>0.1</v>
      </c>
      <c r="E5" t="s">
        <v>3</v>
      </c>
    </row>
    <row r="6" spans="1:5" x14ac:dyDescent="0.2">
      <c r="A6" s="1"/>
      <c r="B6" s="2"/>
    </row>
    <row r="7" spans="1:5" x14ac:dyDescent="0.2">
      <c r="A7" s="10" t="s">
        <v>5</v>
      </c>
      <c r="B7" s="10"/>
      <c r="C7" s="10"/>
      <c r="D7" s="10"/>
      <c r="E7" s="10"/>
    </row>
    <row r="8" spans="1:5" x14ac:dyDescent="0.2">
      <c r="A8" t="s">
        <v>6</v>
      </c>
      <c r="B8" t="s">
        <v>43</v>
      </c>
      <c r="C8" t="s">
        <v>7</v>
      </c>
      <c r="D8" t="s">
        <v>8</v>
      </c>
      <c r="E8" t="s">
        <v>44</v>
      </c>
    </row>
    <row r="9" spans="1:5" x14ac:dyDescent="0.2">
      <c r="A9" t="s">
        <v>9</v>
      </c>
      <c r="B9" s="8">
        <v>14230</v>
      </c>
      <c r="C9" s="8">
        <f t="shared" ref="C9:C14" si="0">B9*$D$4</f>
        <v>1067.25</v>
      </c>
      <c r="D9" s="8">
        <f t="shared" ref="D9:D14" si="1">B9*$D$5</f>
        <v>1423</v>
      </c>
      <c r="E9" s="8">
        <f t="shared" ref="E9:E14" si="2">SUM(B9:D9)</f>
        <v>16720.25</v>
      </c>
    </row>
    <row r="10" spans="1:5" x14ac:dyDescent="0.2">
      <c r="A10" t="s">
        <v>10</v>
      </c>
      <c r="B10" s="8">
        <v>4593</v>
      </c>
      <c r="C10" s="8">
        <f t="shared" si="0"/>
        <v>344.47499999999997</v>
      </c>
      <c r="D10" s="8">
        <f t="shared" si="1"/>
        <v>459.3</v>
      </c>
      <c r="E10" s="8">
        <f t="shared" si="2"/>
        <v>5396.7750000000005</v>
      </c>
    </row>
    <row r="11" spans="1:5" x14ac:dyDescent="0.2">
      <c r="A11" t="s">
        <v>11</v>
      </c>
      <c r="B11" s="8">
        <v>23486</v>
      </c>
      <c r="C11" s="8">
        <f t="shared" si="0"/>
        <v>1761.45</v>
      </c>
      <c r="D11" s="8">
        <f t="shared" si="1"/>
        <v>2348.6</v>
      </c>
      <c r="E11" s="8">
        <f t="shared" si="2"/>
        <v>27596.05</v>
      </c>
    </row>
    <row r="12" spans="1:5" x14ac:dyDescent="0.2">
      <c r="A12" t="s">
        <v>12</v>
      </c>
      <c r="B12" s="8">
        <v>17814</v>
      </c>
      <c r="C12" s="8">
        <f t="shared" si="0"/>
        <v>1336.05</v>
      </c>
      <c r="D12" s="8">
        <f t="shared" si="1"/>
        <v>1781.4</v>
      </c>
      <c r="E12" s="8">
        <f t="shared" si="2"/>
        <v>20931.45</v>
      </c>
    </row>
    <row r="13" spans="1:5" x14ac:dyDescent="0.2">
      <c r="A13" t="s">
        <v>13</v>
      </c>
      <c r="B13" s="8">
        <v>11972</v>
      </c>
      <c r="C13" s="8">
        <f t="shared" si="0"/>
        <v>897.9</v>
      </c>
      <c r="D13" s="8">
        <f t="shared" si="1"/>
        <v>1197.2</v>
      </c>
      <c r="E13" s="8">
        <f t="shared" si="2"/>
        <v>14067.1</v>
      </c>
    </row>
    <row r="14" spans="1:5" x14ac:dyDescent="0.2">
      <c r="A14" t="s">
        <v>14</v>
      </c>
      <c r="B14" s="8">
        <v>5347</v>
      </c>
      <c r="C14" s="8">
        <f t="shared" si="0"/>
        <v>401.02499999999998</v>
      </c>
      <c r="D14" s="8">
        <f t="shared" si="1"/>
        <v>534.70000000000005</v>
      </c>
      <c r="E14" s="8">
        <f t="shared" si="2"/>
        <v>6282.7249999999995</v>
      </c>
    </row>
    <row r="15" spans="1:5" x14ac:dyDescent="0.2">
      <c r="A15" t="s">
        <v>48</v>
      </c>
      <c r="B15" s="12">
        <f>SUM(B9:B14)</f>
        <v>77442</v>
      </c>
      <c r="C15" s="12">
        <f t="shared" ref="C15:E15" si="3">SUM(C9:C14)</f>
        <v>5808.15</v>
      </c>
      <c r="D15" s="12">
        <f t="shared" si="3"/>
        <v>7744.1999999999989</v>
      </c>
      <c r="E15" s="12">
        <f t="shared" si="3"/>
        <v>90994.35</v>
      </c>
    </row>
    <row r="16" spans="1:5" x14ac:dyDescent="0.2">
      <c r="A16" s="10" t="s">
        <v>15</v>
      </c>
      <c r="B16" s="10"/>
      <c r="C16" s="10"/>
      <c r="D16" s="10"/>
      <c r="E16" s="10"/>
    </row>
    <row r="17" spans="1:5" x14ac:dyDescent="0.2">
      <c r="A17" t="s">
        <v>6</v>
      </c>
      <c r="B17" s="8" t="s">
        <v>43</v>
      </c>
      <c r="C17" s="8" t="s">
        <v>7</v>
      </c>
      <c r="D17" s="8" t="s">
        <v>8</v>
      </c>
      <c r="E17" s="8" t="s">
        <v>44</v>
      </c>
    </row>
    <row r="18" spans="1:5" x14ac:dyDescent="0.2">
      <c r="A18" t="s">
        <v>16</v>
      </c>
      <c r="B18" s="8">
        <f>AVERAGE(B9:B14)</f>
        <v>12907</v>
      </c>
      <c r="C18" s="8">
        <f>AVERAGE(C9:C14)</f>
        <v>968.02499999999998</v>
      </c>
      <c r="D18" s="8">
        <f>AVERAGE(D9:D14)</f>
        <v>1290.6999999999998</v>
      </c>
      <c r="E18" s="8">
        <f>AVERAGE(E9:E14)</f>
        <v>15165.725</v>
      </c>
    </row>
    <row r="19" spans="1:5" x14ac:dyDescent="0.2">
      <c r="A19" t="s">
        <v>17</v>
      </c>
      <c r="B19" s="8">
        <f>MAX(B9:B14)</f>
        <v>23486</v>
      </c>
      <c r="C19" s="8">
        <f>MAX(C9:C14)</f>
        <v>1761.45</v>
      </c>
      <c r="D19" s="8">
        <f>MAX(D9:D14)</f>
        <v>2348.6</v>
      </c>
      <c r="E19" s="8">
        <f>MAX(E9:E14)</f>
        <v>27596.05</v>
      </c>
    </row>
    <row r="20" spans="1:5" x14ac:dyDescent="0.2">
      <c r="A20" t="s">
        <v>18</v>
      </c>
      <c r="B20" s="8">
        <f>MIN(B9:B14)</f>
        <v>4593</v>
      </c>
      <c r="C20" s="8">
        <f>MIN(C9:C14)</f>
        <v>344.47499999999997</v>
      </c>
      <c r="D20" s="8">
        <f>MIN(D9:D14)</f>
        <v>459.3</v>
      </c>
      <c r="E20" s="8">
        <f>MIN(E9:E14)</f>
        <v>5396.7750000000005</v>
      </c>
    </row>
    <row r="22" spans="1:5" ht="19.149999999999999" customHeight="1" x14ac:dyDescent="0.2">
      <c r="A22" t="s">
        <v>6</v>
      </c>
      <c r="B22" t="s">
        <v>19</v>
      </c>
      <c r="C22" t="s">
        <v>46</v>
      </c>
    </row>
    <row r="23" spans="1:5" x14ac:dyDescent="0.2">
      <c r="A23" t="s">
        <v>9</v>
      </c>
      <c r="B23">
        <f>'Contara Empleados'!A11</f>
        <v>3</v>
      </c>
      <c r="C23" s="8">
        <f t="shared" ref="C23:C28" si="4">B23*E9</f>
        <v>50160.75</v>
      </c>
    </row>
    <row r="24" spans="1:5" x14ac:dyDescent="0.2">
      <c r="A24" t="s">
        <v>10</v>
      </c>
      <c r="B24">
        <f>'Contara Empleados'!B11</f>
        <v>6</v>
      </c>
      <c r="C24" s="8">
        <f t="shared" si="4"/>
        <v>32380.65</v>
      </c>
    </row>
    <row r="25" spans="1:5" x14ac:dyDescent="0.2">
      <c r="A25" t="s">
        <v>11</v>
      </c>
      <c r="B25">
        <f>'Contara Empleados'!C11</f>
        <v>3</v>
      </c>
      <c r="C25" s="8">
        <f t="shared" si="4"/>
        <v>82788.149999999994</v>
      </c>
    </row>
    <row r="26" spans="1:5" x14ac:dyDescent="0.2">
      <c r="A26" t="s">
        <v>12</v>
      </c>
      <c r="B26">
        <f>'Contara Empleados'!D11</f>
        <v>1</v>
      </c>
      <c r="C26" s="8">
        <f t="shared" si="4"/>
        <v>20931.45</v>
      </c>
    </row>
    <row r="27" spans="1:5" x14ac:dyDescent="0.2">
      <c r="A27" t="s">
        <v>13</v>
      </c>
      <c r="B27">
        <f>'Contara Empleados'!E11</f>
        <v>1</v>
      </c>
      <c r="C27" s="8">
        <f t="shared" si="4"/>
        <v>14067.1</v>
      </c>
    </row>
    <row r="28" spans="1:5" x14ac:dyDescent="0.2">
      <c r="A28" t="s">
        <v>14</v>
      </c>
      <c r="B28">
        <f>'Contara Empleados'!F11</f>
        <v>3</v>
      </c>
      <c r="C28" s="8">
        <f t="shared" si="4"/>
        <v>18848.174999999999</v>
      </c>
    </row>
    <row r="29" spans="1:5" x14ac:dyDescent="0.2">
      <c r="A29" s="5" t="s">
        <v>20</v>
      </c>
      <c r="B29" s="5"/>
      <c r="C29" s="9">
        <f>SUM(C23:C28)</f>
        <v>219176.27499999999</v>
      </c>
    </row>
    <row r="30" spans="1:5" x14ac:dyDescent="0.2">
      <c r="C30" s="8"/>
    </row>
    <row r="31" spans="1:5" x14ac:dyDescent="0.2">
      <c r="A31" s="10" t="s">
        <v>45</v>
      </c>
      <c r="B31" s="10"/>
      <c r="C31" s="9">
        <v>200000</v>
      </c>
    </row>
    <row r="32" spans="1:5" x14ac:dyDescent="0.2">
      <c r="A32" s="5"/>
      <c r="B32" s="5"/>
      <c r="C32" s="5"/>
    </row>
    <row r="33" spans="1:3" x14ac:dyDescent="0.2">
      <c r="A33" s="10" t="s">
        <v>47</v>
      </c>
      <c r="B33" s="10"/>
      <c r="C33" s="4" t="str">
        <f>IF(C31&gt;C29,"Favorable","Desfavorable")</f>
        <v>Desfavorable</v>
      </c>
    </row>
  </sheetData>
  <mergeCells count="6">
    <mergeCell ref="A1:E1"/>
    <mergeCell ref="A16:E16"/>
    <mergeCell ref="A31:B31"/>
    <mergeCell ref="A33:B33"/>
    <mergeCell ref="A7:E7"/>
    <mergeCell ref="A3:E3"/>
  </mergeCells>
  <phoneticPr fontId="0" type="noConversion"/>
  <conditionalFormatting sqref="C33">
    <cfRule type="cellIs" dxfId="1" priority="1" stopIfTrue="1" operator="equal">
      <formula>"Favorable"</formula>
    </cfRule>
    <cfRule type="cellIs" dxfId="0" priority="2" stopIfTrue="1" operator="equal">
      <formula>"Desfavorable"</formula>
    </cfRule>
  </conditionalFormatting>
  <dataValidations count="1">
    <dataValidation errorStyle="information" allowBlank="1" showInputMessage="1" showErrorMessage="1" errorTitle="Celda Bloqueada" error="Imposible modificar el valor de esta celda" sqref="B9 B23:B28" xr:uid="{00000000-0002-0000-0000-000000000000}"/>
  </dataValidations>
  <printOptions horizontalCentered="1" headings="1"/>
  <pageMargins left="0.78740157480314965" right="0.78740157480314965" top="0.78740157480314965" bottom="0.78740157480314965" header="0" footer="0"/>
  <pageSetup scale="93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zoomScale="90" workbookViewId="0">
      <selection activeCell="A12" sqref="A12"/>
    </sheetView>
  </sheetViews>
  <sheetFormatPr baseColWidth="10" defaultRowHeight="12.75" x14ac:dyDescent="0.2"/>
  <cols>
    <col min="1" max="1" width="19.140625" bestFit="1" customWidth="1"/>
    <col min="2" max="2" width="20.5703125" bestFit="1" customWidth="1"/>
    <col min="3" max="3" width="20.42578125" bestFit="1" customWidth="1"/>
    <col min="4" max="4" width="18.5703125" bestFit="1" customWidth="1"/>
    <col min="5" max="5" width="19.85546875" bestFit="1" customWidth="1"/>
    <col min="6" max="6" width="20.7109375" bestFit="1" customWidth="1"/>
  </cols>
  <sheetData>
    <row r="1" spans="1:6" ht="15.75" x14ac:dyDescent="0.25">
      <c r="A1" s="11" t="s">
        <v>39</v>
      </c>
      <c r="B1" s="11"/>
    </row>
    <row r="3" spans="1:6" x14ac:dyDescent="0.2">
      <c r="A3" s="4" t="s">
        <v>21</v>
      </c>
      <c r="B3" s="4" t="s">
        <v>40</v>
      </c>
      <c r="C3" s="4" t="s">
        <v>41</v>
      </c>
      <c r="D3" s="4" t="s">
        <v>12</v>
      </c>
      <c r="E3" s="4" t="s">
        <v>13</v>
      </c>
      <c r="F3" s="4" t="s">
        <v>42</v>
      </c>
    </row>
    <row r="4" spans="1:6" x14ac:dyDescent="0.2">
      <c r="A4" s="3" t="s">
        <v>22</v>
      </c>
      <c r="B4" s="3" t="s">
        <v>25</v>
      </c>
      <c r="C4" s="3" t="s">
        <v>30</v>
      </c>
      <c r="D4" s="3" t="s">
        <v>33</v>
      </c>
      <c r="E4" s="3" t="s">
        <v>36</v>
      </c>
      <c r="F4" s="3" t="s">
        <v>34</v>
      </c>
    </row>
    <row r="5" spans="1:6" x14ac:dyDescent="0.2">
      <c r="A5" s="3" t="s">
        <v>23</v>
      </c>
      <c r="B5" s="3" t="s">
        <v>37</v>
      </c>
      <c r="C5" s="3" t="s">
        <v>31</v>
      </c>
      <c r="F5" s="3" t="s">
        <v>38</v>
      </c>
    </row>
    <row r="6" spans="1:6" x14ac:dyDescent="0.2">
      <c r="A6" s="3" t="s">
        <v>24</v>
      </c>
      <c r="B6" s="3" t="s">
        <v>26</v>
      </c>
      <c r="C6" s="3" t="s">
        <v>32</v>
      </c>
      <c r="F6" s="3" t="s">
        <v>35</v>
      </c>
    </row>
    <row r="7" spans="1:6" x14ac:dyDescent="0.2">
      <c r="A7" s="3"/>
      <c r="B7" s="3" t="s">
        <v>27</v>
      </c>
    </row>
    <row r="8" spans="1:6" x14ac:dyDescent="0.2">
      <c r="A8" s="3"/>
      <c r="B8" s="3" t="s">
        <v>28</v>
      </c>
    </row>
    <row r="9" spans="1:6" x14ac:dyDescent="0.2">
      <c r="A9" s="3"/>
      <c r="B9" s="3" t="s">
        <v>29</v>
      </c>
    </row>
    <row r="10" spans="1:6" x14ac:dyDescent="0.2">
      <c r="A10" s="3"/>
    </row>
    <row r="11" spans="1:6" x14ac:dyDescent="0.2">
      <c r="A11" s="6">
        <f>COUNTA(A4:A10)</f>
        <v>3</v>
      </c>
      <c r="B11" s="6">
        <f t="shared" ref="A11:F11" si="0">COUNTA(B4:B10)</f>
        <v>6</v>
      </c>
      <c r="C11" s="6">
        <f t="shared" si="0"/>
        <v>3</v>
      </c>
      <c r="D11" s="6">
        <f t="shared" si="0"/>
        <v>1</v>
      </c>
      <c r="E11" s="6">
        <f t="shared" si="0"/>
        <v>1</v>
      </c>
      <c r="F11" s="6">
        <f t="shared" si="0"/>
        <v>3</v>
      </c>
    </row>
    <row r="12" spans="1:6" x14ac:dyDescent="0.2">
      <c r="A12" s="3"/>
    </row>
    <row r="13" spans="1:6" x14ac:dyDescent="0.2">
      <c r="A13" s="3"/>
    </row>
  </sheetData>
  <mergeCells count="1">
    <mergeCell ref="A1:B1"/>
  </mergeCell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Gráficos</vt:lpstr>
      </vt:variant>
      <vt:variant>
        <vt:i4>4</vt:i4>
      </vt:variant>
    </vt:vector>
  </HeadingPairs>
  <TitlesOfParts>
    <vt:vector size="6" baseType="lpstr">
      <vt:lpstr>Nómina</vt:lpstr>
      <vt:lpstr>Contara Empleados</vt:lpstr>
      <vt:lpstr>Gráfico2</vt:lpstr>
      <vt:lpstr>Gráfico3</vt:lpstr>
      <vt:lpstr>Gráfico5</vt:lpstr>
      <vt:lpstr>Gráfico6</vt:lpstr>
    </vt:vector>
  </TitlesOfParts>
  <Company>Asesor Informático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Lic. Noé M. García Mtz.</dc:creator>
  <cp:lastModifiedBy>Ale</cp:lastModifiedBy>
  <cp:lastPrinted>2002-02-22T12:02:24Z</cp:lastPrinted>
  <dcterms:created xsi:type="dcterms:W3CDTF">2002-02-22T04:07:02Z</dcterms:created>
  <dcterms:modified xsi:type="dcterms:W3CDTF">2021-07-10T18:59:44Z</dcterms:modified>
</cp:coreProperties>
</file>