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1971A0A1-2A26-4947-8037-B2F195220051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No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B30" i="1" l="1"/>
  <c r="B28" i="1"/>
  <c r="B27" i="1"/>
  <c r="B26" i="1"/>
  <c r="B25" i="1"/>
  <c r="B24" i="1"/>
  <c r="B23" i="1"/>
  <c r="B11" i="2" l="1"/>
  <c r="C11" i="2"/>
  <c r="D11" i="2"/>
  <c r="E11" i="2"/>
  <c r="F11" i="2"/>
  <c r="A11" i="2"/>
  <c r="B20" i="1"/>
  <c r="B19" i="1"/>
  <c r="B18" i="1"/>
  <c r="E9" i="1"/>
  <c r="D10" i="1"/>
  <c r="D11" i="1"/>
  <c r="D20" i="1" s="1"/>
  <c r="D12" i="1"/>
  <c r="D13" i="1"/>
  <c r="D14" i="1"/>
  <c r="D9" i="1"/>
  <c r="D18" i="1" s="1"/>
  <c r="C10" i="1"/>
  <c r="C11" i="1"/>
  <c r="C12" i="1"/>
  <c r="E12" i="1" s="1"/>
  <c r="C26" i="1" s="1"/>
  <c r="C13" i="1"/>
  <c r="E13" i="1" s="1"/>
  <c r="C27" i="1" s="1"/>
  <c r="C14" i="1"/>
  <c r="E14" i="1" s="1"/>
  <c r="C28" i="1" s="1"/>
  <c r="C9" i="1"/>
  <c r="E11" i="1" l="1"/>
  <c r="C25" i="1" s="1"/>
  <c r="C18" i="1"/>
  <c r="D19" i="1"/>
  <c r="C19" i="1"/>
  <c r="C23" i="1"/>
  <c r="E10" i="1"/>
  <c r="C24" i="1" s="1"/>
  <c r="C20" i="1"/>
  <c r="E20" i="1" l="1"/>
  <c r="C30" i="1"/>
  <c r="C34" i="1" s="1"/>
  <c r="E19" i="1"/>
  <c r="E18" i="1"/>
</calcChain>
</file>

<file path=xl/sharedStrings.xml><?xml version="1.0" encoding="utf-8"?>
<sst xmlns="http://schemas.openxmlformats.org/spreadsheetml/2006/main" count="65" uniqueCount="51">
  <si>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</si>
  <si>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</si>
  <si>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</si>
  <si>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</si>
  <si>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</si>
  <si>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</si>
  <si>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</si>
  <si>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</si>
  <si>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</si>
  <si>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</si>
  <si>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</si>
  <si>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</si>
  <si>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</si>
  <si>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</si>
  <si>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</si>
  <si>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</si>
  <si>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</si>
  <si>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</si>
  <si>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</si>
  <si>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</si>
  <si>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</si>
  <si>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</si>
  <si>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</si>
  <si>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</si>
  <si>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</si>
  <si>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</si>
  <si>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</si>
  <si>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</si>
  <si>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</si>
  <si>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</si>
  <si>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</si>
  <si>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</si>
  <si>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</si>
  <si>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</si>
  <si>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</si>
  <si>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</si>
  <si>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</si>
  <si>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</si>
  <si>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</si>
  <si>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</si>
  <si>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</si>
  <si>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</si>
  <si>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</si>
  <si>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</si>
  <si>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</si>
  <si>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</si>
  <si>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</si>
  <si>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</si>
  <si>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</si>
  <si>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¡Excelente! (9.5)</t>
  </si>
  <si>
    <t>Checar sólo vínculos desde B23 hacia abajo en esta hoja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</si>
</sst>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.00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2"/>
      <color rgb="FFC00000"/>
      <name val="Arial"/>
      <family val="2"/>
    </font>
    <font>
      <b/>
      <sz val="16"/>
      <color rgb="FFC00000"/>
      <name val="Arial"/>
      <family val="2"/>
    </font>
    <font>
      <b/>
      <sz val="18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5" fillId="2" borderId="0" xfId="0" applyNumberFormat="1" applyFont="1" applyFill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7" fillId="0" borderId="1" xfId="0" applyFont="1" applyBorder="1"/>
    <xf numFmtId="0" fontId="7" fillId="0" borderId="4" xfId="0" applyFont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4" borderId="3" xfId="0" applyFont="1" applyFill="1" applyBorder="1"/>
    <xf numFmtId="165" fontId="7" fillId="0" borderId="2" xfId="0" applyNumberFormat="1" applyFont="1" applyBorder="1"/>
    <xf numFmtId="165" fontId="7" fillId="0" borderId="3" xfId="0" applyNumberFormat="1" applyFont="1" applyBorder="1"/>
    <xf numFmtId="165" fontId="7" fillId="0" borderId="5" xfId="0" applyNumberFormat="1" applyFont="1" applyBorder="1"/>
    <xf numFmtId="165" fontId="7" fillId="0" borderId="6" xfId="0" applyNumberFormat="1" applyFont="1" applyBorder="1"/>
    <xf numFmtId="0" fontId="7" fillId="0" borderId="7" xfId="0" applyFont="1" applyBorder="1"/>
    <xf numFmtId="0" fontId="7" fillId="0" borderId="10" xfId="0" applyFont="1" applyBorder="1"/>
    <xf numFmtId="0" fontId="6" fillId="5" borderId="7" xfId="0" applyFont="1" applyFill="1" applyBorder="1"/>
    <xf numFmtId="0" fontId="6" fillId="5" borderId="8" xfId="0" applyFont="1" applyFill="1" applyBorder="1"/>
    <xf numFmtId="0" fontId="6" fillId="5" borderId="9" xfId="0" applyFont="1" applyFill="1" applyBorder="1"/>
    <xf numFmtId="165" fontId="7" fillId="0" borderId="8" xfId="0" applyNumberFormat="1" applyFont="1" applyBorder="1"/>
    <xf numFmtId="165" fontId="7" fillId="0" borderId="9" xfId="0" applyNumberFormat="1" applyFont="1" applyBorder="1"/>
    <xf numFmtId="165" fontId="7" fillId="0" borderId="11" xfId="0" applyNumberFormat="1" applyFont="1" applyBorder="1"/>
    <xf numFmtId="165" fontId="7" fillId="0" borderId="12" xfId="0" applyNumberFormat="1" applyFont="1" applyBorder="1"/>
    <xf numFmtId="0" fontId="7" fillId="0" borderId="13" xfId="0" applyFont="1" applyBorder="1"/>
    <xf numFmtId="0" fontId="7" fillId="0" borderId="16" xfId="0" applyFont="1" applyBorder="1"/>
    <xf numFmtId="165" fontId="0" fillId="0" borderId="18" xfId="0" applyNumberFormat="1" applyBorder="1"/>
    <xf numFmtId="0" fontId="0" fillId="0" borderId="18" xfId="0" applyBorder="1" applyAlignment="1">
      <alignment horizontal="center"/>
    </xf>
    <xf numFmtId="0" fontId="6" fillId="6" borderId="13" xfId="0" applyFont="1" applyFill="1" applyBorder="1"/>
    <xf numFmtId="0" fontId="6" fillId="6" borderId="14" xfId="0" applyFont="1" applyFill="1" applyBorder="1"/>
    <xf numFmtId="0" fontId="6" fillId="6" borderId="15" xfId="0" applyFont="1" applyFill="1" applyBorder="1"/>
    <xf numFmtId="165" fontId="7" fillId="0" borderId="15" xfId="0" applyNumberFormat="1" applyFont="1" applyBorder="1"/>
    <xf numFmtId="165" fontId="7" fillId="0" borderId="17" xfId="0" applyNumberFormat="1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center" wrapText="1"/>
    </xf>
    <xf numFmtId="0" fontId="4" fillId="3" borderId="0" xfId="0" applyFont="1" applyFill="1" applyAlignment="1">
      <alignment horizontal="center"/>
    </xf>
    <xf numFmtId="0" fontId="9" fillId="7" borderId="14" xfId="0" applyFont="1" applyFill="1" applyBorder="1"/>
    <xf numFmtId="0" fontId="10" fillId="8" borderId="19" xfId="0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8" fillId="7" borderId="0" xfId="0" applyFont="1" applyFill="1"/>
    <xf numFmtId="0" fontId="3" fillId="0" borderId="18" xfId="0" applyFont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I34"/>
  <sheetViews>
    <sheetView tabSelected="1" workbookViewId="0">
      <selection activeCell="B30" sqref="B30"/>
    </sheetView>
  </sheetViews>
  <sheetFormatPr baseColWidth="10" defaultRowHeight="12.75" x14ac:dyDescent="0.2"/>
  <cols>
    <col min="1" max="1" width="19.140625" customWidth="1"/>
    <col min="2" max="2" width="14.7109375" customWidth="1"/>
    <col min="3" max="3" width="19.42578125" customWidth="1"/>
    <col min="5" max="5" width="16.5703125" customWidth="1"/>
  </cols>
  <sheetData>
    <row r="1" spans="1:5" x14ac:dyDescent="0.2">
      <c r="A1" s="7" t="s">
        <v>0</v>
      </c>
    </row>
    <row r="3" spans="1:5" x14ac:dyDescent="0.2">
      <c r="A3" s="7" t="s">
        <v>1</v>
      </c>
    </row>
    <row r="4" spans="1:5" x14ac:dyDescent="0.2">
      <c r="C4" s="6" t="s">
        <v>2</v>
      </c>
      <c r="D4" s="2">
        <v>7.4999999999999997E-2</v>
      </c>
      <c r="E4" t="s">
        <v>3</v>
      </c>
    </row>
    <row r="5" spans="1:5" x14ac:dyDescent="0.2">
      <c r="B5" s="8"/>
      <c r="C5" s="6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7" t="s">
        <v>5</v>
      </c>
    </row>
    <row r="8" spans="1:5" x14ac:dyDescent="0.2">
      <c r="A8" s="12" t="s">
        <v>6</v>
      </c>
      <c r="B8" s="13" t="s">
        <v>46</v>
      </c>
      <c r="C8" s="13" t="s">
        <v>8</v>
      </c>
      <c r="D8" s="13" t="s">
        <v>9</v>
      </c>
      <c r="E8" s="14" t="s">
        <v>7</v>
      </c>
    </row>
    <row r="9" spans="1:5" x14ac:dyDescent="0.2">
      <c r="A9" s="10" t="s">
        <v>10</v>
      </c>
      <c r="B9" s="15">
        <v>14230</v>
      </c>
      <c r="C9" s="15">
        <f>B9*$D$4</f>
        <v>1067.25</v>
      </c>
      <c r="D9" s="15">
        <f>B9*$D$5</f>
        <v>1423</v>
      </c>
      <c r="E9" s="16">
        <f>SUM(B9:D9)</f>
        <v>16720.25</v>
      </c>
    </row>
    <row r="10" spans="1:5" x14ac:dyDescent="0.2">
      <c r="A10" s="10" t="s">
        <v>11</v>
      </c>
      <c r="B10" s="15">
        <v>4593</v>
      </c>
      <c r="C10" s="15">
        <f t="shared" ref="C10:C14" si="0">B10*$D$4</f>
        <v>344.47499999999997</v>
      </c>
      <c r="D10" s="15">
        <f t="shared" ref="D10:D14" si="1">B10*$D$5</f>
        <v>459.3</v>
      </c>
      <c r="E10" s="16">
        <f t="shared" ref="E10:E14" si="2">SUM(B10:D10)</f>
        <v>5396.7750000000005</v>
      </c>
    </row>
    <row r="11" spans="1:5" x14ac:dyDescent="0.2">
      <c r="A11" s="10" t="s">
        <v>12</v>
      </c>
      <c r="B11" s="15">
        <v>23486</v>
      </c>
      <c r="C11" s="15">
        <f t="shared" si="0"/>
        <v>1761.45</v>
      </c>
      <c r="D11" s="15">
        <f t="shared" si="1"/>
        <v>2348.6</v>
      </c>
      <c r="E11" s="16">
        <f t="shared" si="2"/>
        <v>27596.05</v>
      </c>
    </row>
    <row r="12" spans="1:5" x14ac:dyDescent="0.2">
      <c r="A12" s="10" t="s">
        <v>13</v>
      </c>
      <c r="B12" s="15">
        <v>17814</v>
      </c>
      <c r="C12" s="15">
        <f t="shared" si="0"/>
        <v>1336.05</v>
      </c>
      <c r="D12" s="15">
        <f t="shared" si="1"/>
        <v>1781.4</v>
      </c>
      <c r="E12" s="16">
        <f t="shared" si="2"/>
        <v>20931.45</v>
      </c>
    </row>
    <row r="13" spans="1:5" x14ac:dyDescent="0.2">
      <c r="A13" s="10" t="s">
        <v>14</v>
      </c>
      <c r="B13" s="15">
        <v>11972</v>
      </c>
      <c r="C13" s="15">
        <f t="shared" si="0"/>
        <v>897.9</v>
      </c>
      <c r="D13" s="15">
        <f t="shared" si="1"/>
        <v>1197.2</v>
      </c>
      <c r="E13" s="16">
        <f t="shared" si="2"/>
        <v>14067.1</v>
      </c>
    </row>
    <row r="14" spans="1:5" x14ac:dyDescent="0.2">
      <c r="A14" s="11" t="s">
        <v>15</v>
      </c>
      <c r="B14" s="17">
        <v>5347</v>
      </c>
      <c r="C14" s="17">
        <f t="shared" si="0"/>
        <v>401.02499999999998</v>
      </c>
      <c r="D14" s="17">
        <f t="shared" si="1"/>
        <v>534.70000000000005</v>
      </c>
      <c r="E14" s="18">
        <f t="shared" si="2"/>
        <v>6282.7249999999995</v>
      </c>
    </row>
    <row r="16" spans="1:5" x14ac:dyDescent="0.2">
      <c r="A16" s="7" t="s">
        <v>16</v>
      </c>
    </row>
    <row r="17" spans="1:9" x14ac:dyDescent="0.2">
      <c r="A17" s="21" t="s">
        <v>48</v>
      </c>
      <c r="B17" s="22" t="s">
        <v>46</v>
      </c>
      <c r="C17" s="22" t="s">
        <v>8</v>
      </c>
      <c r="D17" s="22" t="s">
        <v>9</v>
      </c>
      <c r="E17" s="23" t="s">
        <v>7</v>
      </c>
    </row>
    <row r="18" spans="1:9" x14ac:dyDescent="0.2">
      <c r="A18" s="19" t="s">
        <v>17</v>
      </c>
      <c r="B18" s="24">
        <f>AVERAGE(B9:B14)</f>
        <v>12907</v>
      </c>
      <c r="C18" s="24">
        <f t="shared" ref="C18:E18" si="3">AVERAGE(C9:C14)</f>
        <v>968.02499999999998</v>
      </c>
      <c r="D18" s="24">
        <f t="shared" si="3"/>
        <v>1290.6999999999998</v>
      </c>
      <c r="E18" s="25">
        <f t="shared" si="3"/>
        <v>15165.725</v>
      </c>
    </row>
    <row r="19" spans="1:9" x14ac:dyDescent="0.2">
      <c r="A19" s="19" t="s">
        <v>18</v>
      </c>
      <c r="B19" s="24">
        <f>MAX(B9:B14)</f>
        <v>23486</v>
      </c>
      <c r="C19" s="24">
        <f t="shared" ref="C19:E19" si="4">MAX(C9:C14)</f>
        <v>1761.45</v>
      </c>
      <c r="D19" s="24">
        <f t="shared" si="4"/>
        <v>2348.6</v>
      </c>
      <c r="E19" s="25">
        <f t="shared" si="4"/>
        <v>27596.05</v>
      </c>
    </row>
    <row r="20" spans="1:9" x14ac:dyDescent="0.2">
      <c r="A20" s="20" t="s">
        <v>19</v>
      </c>
      <c r="B20" s="26">
        <f>MIN(B9:B14)</f>
        <v>4593</v>
      </c>
      <c r="C20" s="26">
        <f t="shared" ref="C20:E20" si="5">MIN(C9:C14)</f>
        <v>344.47499999999997</v>
      </c>
      <c r="D20" s="26">
        <f t="shared" si="5"/>
        <v>459.3</v>
      </c>
      <c r="E20" s="27">
        <f t="shared" si="5"/>
        <v>5396.7750000000005</v>
      </c>
    </row>
    <row r="22" spans="1:9" x14ac:dyDescent="0.2">
      <c r="A22" s="32" t="s">
        <v>6</v>
      </c>
      <c r="B22" s="33" t="s">
        <v>20</v>
      </c>
      <c r="C22" s="34" t="s">
        <v>47</v>
      </c>
    </row>
    <row r="23" spans="1:9" ht="20.25" x14ac:dyDescent="0.3">
      <c r="A23" s="28" t="s">
        <v>10</v>
      </c>
      <c r="B23" s="40">
        <f>'Contara Empleados'!$A$11</f>
        <v>3</v>
      </c>
      <c r="C23" s="35">
        <f>E9*B23</f>
        <v>50160.75</v>
      </c>
      <c r="E23" s="41" t="s">
        <v>49</v>
      </c>
      <c r="F23" s="42"/>
    </row>
    <row r="24" spans="1:9" ht="20.25" x14ac:dyDescent="0.3">
      <c r="A24" s="28" t="s">
        <v>11</v>
      </c>
      <c r="B24" s="40">
        <f>'Contara Empleados'!$B$11</f>
        <v>6</v>
      </c>
      <c r="C24" s="35">
        <f t="shared" ref="C24:C28" si="6">E10*B24</f>
        <v>32380.65</v>
      </c>
      <c r="E24" s="43"/>
      <c r="F24" s="44"/>
    </row>
    <row r="25" spans="1:9" ht="20.25" x14ac:dyDescent="0.3">
      <c r="A25" s="28" t="s">
        <v>12</v>
      </c>
      <c r="B25" s="40">
        <f>'Contara Empleados'!$C$11</f>
        <v>3</v>
      </c>
      <c r="C25" s="35">
        <f t="shared" si="6"/>
        <v>82788.149999999994</v>
      </c>
    </row>
    <row r="26" spans="1:9" ht="20.25" x14ac:dyDescent="0.3">
      <c r="A26" s="28" t="s">
        <v>13</v>
      </c>
      <c r="B26" s="40">
        <f>'Contara Empleados'!$D$11</f>
        <v>1</v>
      </c>
      <c r="C26" s="35">
        <f t="shared" si="6"/>
        <v>20931.45</v>
      </c>
      <c r="E26" s="45" t="s">
        <v>50</v>
      </c>
      <c r="F26" s="45"/>
      <c r="G26" s="45"/>
      <c r="H26" s="45"/>
      <c r="I26" s="45"/>
    </row>
    <row r="27" spans="1:9" ht="20.25" x14ac:dyDescent="0.3">
      <c r="A27" s="28" t="s">
        <v>14</v>
      </c>
      <c r="B27" s="40">
        <f>'Contara Empleados'!$E$11</f>
        <v>1</v>
      </c>
      <c r="C27" s="35">
        <f t="shared" si="6"/>
        <v>14067.1</v>
      </c>
    </row>
    <row r="28" spans="1:9" ht="20.25" x14ac:dyDescent="0.3">
      <c r="A28" s="29" t="s">
        <v>15</v>
      </c>
      <c r="B28" s="40">
        <f>'Contara Empleados'!$F$11</f>
        <v>3</v>
      </c>
      <c r="C28" s="36">
        <f t="shared" si="6"/>
        <v>18848.174999999999</v>
      </c>
    </row>
    <row r="29" spans="1:9" x14ac:dyDescent="0.2">
      <c r="C29" s="9"/>
    </row>
    <row r="30" spans="1:9" ht="20.25" x14ac:dyDescent="0.3">
      <c r="A30" s="46" t="s">
        <v>21</v>
      </c>
      <c r="B30" s="40">
        <f>SUM(B23:B28)</f>
        <v>17</v>
      </c>
      <c r="C30" s="30">
        <f>SUM(C23:C28)</f>
        <v>219176.27499999999</v>
      </c>
    </row>
    <row r="32" spans="1:9" ht="29.45" customHeight="1" x14ac:dyDescent="0.2">
      <c r="A32" s="38" t="s">
        <v>44</v>
      </c>
      <c r="B32" s="38"/>
      <c r="C32" s="30">
        <v>250000</v>
      </c>
    </row>
    <row r="34" spans="1:3" x14ac:dyDescent="0.2">
      <c r="A34" s="37" t="s">
        <v>45</v>
      </c>
      <c r="B34" s="37"/>
      <c r="C34" s="31" t="str">
        <f>IF(C30&gt;=C32,"Favorable","Desfavorable")</f>
        <v>Desfavorable</v>
      </c>
    </row>
  </sheetData>
  <mergeCells count="3">
    <mergeCell ref="A32:B32"/>
    <mergeCell ref="A34:B34"/>
    <mergeCell ref="E23:F24"/>
  </mergeCells>
  <phoneticPr fontId="0" type="noConversion"/>
  <conditionalFormatting sqref="C34">
    <cfRule type="iconSet" priority="2">
      <iconSet iconSet="3Symbols2">
        <cfvo type="percent" val="0"/>
        <cfvo type="percent" val="33"/>
        <cfvo type="percent" val="67"/>
      </iconSet>
    </cfRule>
    <cfRule type="colorScale" priority="1">
      <colorScale>
        <cfvo type="min"/>
        <cfvo type="max"/>
        <color rgb="FF63BE7B"/>
        <color rgb="FFFFEF9C"/>
      </colorScale>
    </cfRule>
  </conditionalFormatting>
  <dataValidations count="1">
    <dataValidation errorStyle="information" allowBlank="1" showInputMessage="1" showErrorMessage="1" errorTitle="Celda Bloqueada" error="Imposible modificar el valor de esta celda" sqref="B9 B23:B28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39" t="s">
        <v>40</v>
      </c>
      <c r="B1" s="39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x14ac:dyDescent="0.2">
      <c r="A11" s="5">
        <f>COUNTA(A4:A10)</f>
        <v>3</v>
      </c>
      <c r="B11" s="5">
        <f t="shared" ref="B11:F11" si="0">COUNTA(B4:B10)</f>
        <v>6</v>
      </c>
      <c r="C11" s="5">
        <f t="shared" si="0"/>
        <v>3</v>
      </c>
      <c r="D11" s="5">
        <f t="shared" si="0"/>
        <v>1</v>
      </c>
      <c r="E11" s="5">
        <f t="shared" si="0"/>
        <v>1</v>
      </c>
      <c r="F11" s="5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2021-07-07T04:54:25Z</dcterms:modified>
</cp:coreProperties>
</file>