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2D949DEF-D215-4A2A-A7BE-7A45E69A7934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Nómina" sheetId="1" r:id="rId1"/>
    <sheet name="Contara Empleados" sheetId="2" r:id="rId2"/>
  </sheets>
  <calcPr calcId="181029"/>
</workbook>
</file>

<file path=xl/calcChain.xml><?xml version="1.0" encoding="utf-8"?>
<calcChain xmlns="http://schemas.openxmlformats.org/spreadsheetml/2006/main">
  <c r="C33" i="1" l="1"/>
  <c r="B11" i="2"/>
  <c r="C11" i="2"/>
  <c r="D11" i="2"/>
  <c r="E11" i="2"/>
  <c r="F11" i="2"/>
  <c r="A11" i="2"/>
  <c r="B15" i="1" l="1"/>
  <c r="B28" i="1"/>
  <c r="B27" i="1"/>
  <c r="B26" i="1"/>
  <c r="B25" i="1"/>
  <c r="B24" i="1"/>
  <c r="B23" i="1"/>
  <c r="B20" i="1"/>
  <c r="B19" i="1"/>
  <c r="B18" i="1"/>
  <c r="D10" i="1"/>
  <c r="D11" i="1"/>
  <c r="D12" i="1"/>
  <c r="D19" i="1" s="1"/>
  <c r="D13" i="1"/>
  <c r="D14" i="1"/>
  <c r="D9" i="1"/>
  <c r="C10" i="1"/>
  <c r="C11" i="1"/>
  <c r="E11" i="1" s="1"/>
  <c r="C12" i="1"/>
  <c r="C13" i="1"/>
  <c r="E13" i="1" s="1"/>
  <c r="C27" i="1" s="1"/>
  <c r="C14" i="1"/>
  <c r="E14" i="1" s="1"/>
  <c r="C28" i="1" s="1"/>
  <c r="C9" i="1"/>
  <c r="E9" i="1" s="1"/>
  <c r="B29" i="1" l="1"/>
  <c r="D18" i="1"/>
  <c r="E12" i="1"/>
  <c r="C26" i="1" s="1"/>
  <c r="C19" i="1"/>
  <c r="C25" i="1"/>
  <c r="C23" i="1"/>
  <c r="C18" i="1"/>
  <c r="D20" i="1"/>
  <c r="D15" i="1"/>
  <c r="C20" i="1"/>
  <c r="C15" i="1"/>
  <c r="E10" i="1"/>
  <c r="C24" i="1" s="1"/>
  <c r="E18" i="1" l="1"/>
  <c r="E15" i="1"/>
  <c r="C29" i="1"/>
  <c r="E20" i="1"/>
  <c r="E19" i="1"/>
</calcChain>
</file>

<file path=xl/sharedStrings.xml><?xml version="1.0" encoding="utf-8"?>
<sst xmlns="http://schemas.openxmlformats.org/spreadsheetml/2006/main" count="65" uniqueCount="51">
  <si>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</si>
  <si>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</si>
  <si>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</si>
  <si>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</si>
  <si>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</si>
  <si>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</si>
  <si>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</si>
  <si>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</si>
  <si>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</si>
  <si>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</si>
  <si>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</si>
  <si>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</si>
  <si>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</si>
  <si>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</si>
  <si>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</si>
  <si>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</si>
  <si>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</si>
  <si>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</si>
  <si>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</si>
  <si>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</si>
  <si>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</si>
  <si>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</si>
  <si>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</si>
  <si>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</si>
  <si>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</si>
  <si>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</si>
  <si>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</si>
  <si>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</si>
  <si>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</si>
  <si>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</si>
  <si>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</si>
  <si>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</si>
  <si>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</si>
  <si>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</si>
  <si>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</si>
  <si>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</si>
  <si>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</si>
  <si>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</si>
  <si>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</si>
  <si>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</si>
  <si>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</si>
  <si>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</si>
  <si>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</si>
  <si>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</si>
  <si>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</si>
  <si>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</si>
  <si>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</si>
  <si>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</si>
  <si>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CHECAR FUNCIONES HOJA SIGUIENTE</t>
  </si>
  <si>
    <t>&lt;== CAMBIAR EL VALOR A 250000</t>
  </si>
  <si>
    <t>¡BIEN!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</si>
</sst>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24"/>
      <color rgb="FFC00000"/>
      <name val="Arial"/>
      <family val="2"/>
    </font>
    <font>
      <b/>
      <sz val="16"/>
      <color rgb="FFC00000"/>
      <name val="Arial"/>
      <family val="2"/>
    </font>
    <font>
      <b/>
      <sz val="12"/>
      <color rgb="FFC0000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44" fontId="0" fillId="0" borderId="0" xfId="2" applyFont="1"/>
    <xf numFmtId="0" fontId="0" fillId="0" borderId="1" xfId="0" applyBorder="1"/>
    <xf numFmtId="0" fontId="4" fillId="2" borderId="0" xfId="0" applyFont="1" applyFill="1" applyAlignment="1">
      <alignment horizontal="center"/>
    </xf>
    <xf numFmtId="0" fontId="6" fillId="3" borderId="0" xfId="0" applyNumberFormat="1" applyFont="1" applyFill="1" applyAlignment="1">
      <alignment horizontal="center"/>
    </xf>
    <xf numFmtId="0" fontId="7" fillId="3" borderId="1" xfId="0" applyFont="1" applyFill="1" applyBorder="1"/>
    <xf numFmtId="44" fontId="7" fillId="3" borderId="1" xfId="2" applyFont="1" applyFill="1" applyBorder="1"/>
    <xf numFmtId="0" fontId="8" fillId="3" borderId="0" xfId="0" applyFont="1" applyFill="1"/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E6BACA-5D6A-4F6F-8D8D-9ED70397CA5B}" name="Tabla2" displayName="Tabla2" ref="B8:E15" totalsRowShown="0" headerRowDxfId="13" dataDxfId="12" dataCellStyle="Moneda">
  <autoFilter ref="B8:E15" xr:uid="{3BA4AAAE-5FAF-40C9-8DDF-3B7CAF4D9BE6}">
    <filterColumn colId="0" hiddenButton="1"/>
    <filterColumn colId="1" hiddenButton="1"/>
    <filterColumn colId="2" hiddenButton="1"/>
    <filterColumn colId="3" hiddenButton="1"/>
  </autoFilter>
  <tableColumns count="4">
    <tableColumn id="1" xr3:uid="{13FC0BA4-3460-4722-B9D3-056884A82FBD}" name="Sueldo Base" dataDxfId="11" dataCellStyle="Moneda"/>
    <tableColumn id="2" xr3:uid="{86D209BF-B6B1-41BD-910B-D04764D224F5}" name="Despensa" dataDxfId="10" dataCellStyle="Moneda"/>
    <tableColumn id="3" xr3:uid="{A7CFC6AB-ED1C-4374-9A91-B1CEAAD09C80}" name="Bono" dataDxfId="9" dataCellStyle="Moneda"/>
    <tableColumn id="4" xr3:uid="{22818CA1-4E50-4476-A279-2B5B632B5D5A}" name="Sueldo Mensual" dataDxfId="8" dataCellStyle="Moneda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FF4817-2184-4FD9-96C8-160609C79A58}" name="Tabla3" displayName="Tabla3" ref="B17:E20" totalsRowShown="0" headerRowDxfId="7" dataDxfId="6" dataCellStyle="Moneda">
  <autoFilter ref="B17:E20" xr:uid="{38B61991-A72A-4FF0-8E71-025FC5F6FEEA}">
    <filterColumn colId="0" hiddenButton="1"/>
    <filterColumn colId="1" hiddenButton="1"/>
    <filterColumn colId="2" hiddenButton="1"/>
    <filterColumn colId="3" hiddenButton="1"/>
  </autoFilter>
  <tableColumns count="4">
    <tableColumn id="1" xr3:uid="{F431EB9F-D5FD-43A0-826F-011647E4F5AB}" name="Sueldo Base" dataDxfId="5" dataCellStyle="Moneda"/>
    <tableColumn id="2" xr3:uid="{208AA699-D0AD-47F1-8443-13D31BC2C5F7}" name="Despensa" dataDxfId="4" dataCellStyle="Moneda"/>
    <tableColumn id="3" xr3:uid="{BF0AD4EC-0F9C-4D1D-97F8-229A7EF8719F}" name="Bono" dataDxfId="3" dataCellStyle="Moneda"/>
    <tableColumn id="4" xr3:uid="{2CED1B58-7756-4676-A4DC-657E5958F008}" name="Sueldo Mensual" dataDxfId="2" dataCellStyle="Moneda"/>
  </tableColumns>
  <tableStyleInfo name="TableStyleLight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5F83160-13CF-4CD1-9155-C993A3336E7D}" name="Tabla4" displayName="Tabla4" ref="B22:C29" totalsRowShown="0" headerRowDxfId="1">
  <autoFilter ref="B22:C29" xr:uid="{03A1A73A-CAE5-4F87-9E67-696907A6857C}">
    <filterColumn colId="0" hiddenButton="1"/>
    <filterColumn colId="1" hiddenButton="1"/>
  </autoFilter>
  <tableColumns count="2">
    <tableColumn id="1" xr3:uid="{56D399D0-E210-4593-AE57-B6DCE033BE3A}" name="No. de Plazas"/>
    <tableColumn id="2" xr3:uid="{70F6A461-1888-427E-AA64-60761610668C}" name="Totales por Puesto" dataDxfId="0" dataCellStyle="Moneda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H33"/>
  <sheetViews>
    <sheetView tabSelected="1" zoomScale="107" workbookViewId="0">
      <selection activeCell="E26" sqref="E26:F27"/>
    </sheetView>
  </sheetViews>
  <sheetFormatPr baseColWidth="10" defaultRowHeight="12.75" x14ac:dyDescent="0.2"/>
  <cols>
    <col min="1" max="1" width="33.5703125" bestFit="1" customWidth="1"/>
    <col min="2" max="2" width="15.28515625" customWidth="1"/>
    <col min="3" max="3" width="23.5703125" bestFit="1" customWidth="1"/>
    <col min="4" max="4" width="10.85546875" bestFit="1" customWidth="1"/>
    <col min="5" max="5" width="18" customWidth="1"/>
  </cols>
  <sheetData>
    <row r="1" spans="1:5" x14ac:dyDescent="0.2">
      <c r="A1" s="6" t="s">
        <v>0</v>
      </c>
    </row>
    <row r="3" spans="1:5" x14ac:dyDescent="0.2">
      <c r="A3" s="6" t="s">
        <v>1</v>
      </c>
    </row>
    <row r="4" spans="1:5" x14ac:dyDescent="0.2">
      <c r="C4" s="5" t="s">
        <v>2</v>
      </c>
      <c r="D4" s="2">
        <v>7.4999999999999997E-2</v>
      </c>
      <c r="E4" t="s">
        <v>3</v>
      </c>
    </row>
    <row r="5" spans="1:5" x14ac:dyDescent="0.2">
      <c r="B5" s="7"/>
      <c r="C5" s="5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6" t="s">
        <v>5</v>
      </c>
    </row>
    <row r="8" spans="1:5" x14ac:dyDescent="0.2">
      <c r="A8" s="6" t="s">
        <v>6</v>
      </c>
      <c r="B8" s="6" t="s">
        <v>46</v>
      </c>
      <c r="C8" s="6" t="s">
        <v>8</v>
      </c>
      <c r="D8" s="6" t="s">
        <v>9</v>
      </c>
      <c r="E8" s="6" t="s">
        <v>7</v>
      </c>
    </row>
    <row r="9" spans="1:5" x14ac:dyDescent="0.2">
      <c r="A9" t="s">
        <v>10</v>
      </c>
      <c r="B9" s="8">
        <v>14230</v>
      </c>
      <c r="C9" s="8">
        <f>B9*$D$4</f>
        <v>1067.25</v>
      </c>
      <c r="D9" s="8">
        <f>B9*$D$5</f>
        <v>1423</v>
      </c>
      <c r="E9" s="8">
        <f>B9+C9+D9</f>
        <v>16720.25</v>
      </c>
    </row>
    <row r="10" spans="1:5" x14ac:dyDescent="0.2">
      <c r="A10" t="s">
        <v>11</v>
      </c>
      <c r="B10" s="8">
        <v>4593</v>
      </c>
      <c r="C10" s="8">
        <f t="shared" ref="C10:C14" si="0">B10*$D$4</f>
        <v>344.47499999999997</v>
      </c>
      <c r="D10" s="8">
        <f t="shared" ref="D10:D14" si="1">B10*$D$5</f>
        <v>459.3</v>
      </c>
      <c r="E10" s="8">
        <f t="shared" ref="E10:E14" si="2">B10+C10+D10</f>
        <v>5396.7750000000005</v>
      </c>
    </row>
    <row r="11" spans="1:5" x14ac:dyDescent="0.2">
      <c r="A11" t="s">
        <v>12</v>
      </c>
      <c r="B11" s="8">
        <v>23486</v>
      </c>
      <c r="C11" s="8">
        <f t="shared" si="0"/>
        <v>1761.45</v>
      </c>
      <c r="D11" s="8">
        <f t="shared" si="1"/>
        <v>2348.6</v>
      </c>
      <c r="E11" s="8">
        <f t="shared" si="2"/>
        <v>27596.05</v>
      </c>
    </row>
    <row r="12" spans="1:5" x14ac:dyDescent="0.2">
      <c r="A12" t="s">
        <v>13</v>
      </c>
      <c r="B12" s="8">
        <v>17814</v>
      </c>
      <c r="C12" s="8">
        <f t="shared" si="0"/>
        <v>1336.05</v>
      </c>
      <c r="D12" s="8">
        <f t="shared" si="1"/>
        <v>1781.4</v>
      </c>
      <c r="E12" s="8">
        <f t="shared" si="2"/>
        <v>20931.45</v>
      </c>
    </row>
    <row r="13" spans="1:5" x14ac:dyDescent="0.2">
      <c r="A13" t="s">
        <v>14</v>
      </c>
      <c r="B13" s="8">
        <v>11972</v>
      </c>
      <c r="C13" s="8">
        <f t="shared" si="0"/>
        <v>897.9</v>
      </c>
      <c r="D13" s="8">
        <f t="shared" si="1"/>
        <v>1197.2</v>
      </c>
      <c r="E13" s="8">
        <f t="shared" si="2"/>
        <v>14067.1</v>
      </c>
    </row>
    <row r="14" spans="1:5" x14ac:dyDescent="0.2">
      <c r="A14" t="s">
        <v>15</v>
      </c>
      <c r="B14" s="8">
        <v>5347</v>
      </c>
      <c r="C14" s="8">
        <f t="shared" si="0"/>
        <v>401.02499999999998</v>
      </c>
      <c r="D14" s="8">
        <f t="shared" si="1"/>
        <v>534.70000000000005</v>
      </c>
      <c r="E14" s="8">
        <f t="shared" si="2"/>
        <v>6282.7249999999995</v>
      </c>
    </row>
    <row r="15" spans="1:5" x14ac:dyDescent="0.2">
      <c r="B15" s="8">
        <f>SUM(B9:B14)</f>
        <v>77442</v>
      </c>
      <c r="C15" s="8">
        <f>SUM(C9:C14)</f>
        <v>5808.15</v>
      </c>
      <c r="D15" s="8">
        <f>SUM(D9:D14)</f>
        <v>7744.1999999999989</v>
      </c>
      <c r="E15" s="8">
        <f>SUM(E9:E14)</f>
        <v>90994.35</v>
      </c>
    </row>
    <row r="16" spans="1:5" x14ac:dyDescent="0.2">
      <c r="A16" s="6" t="s">
        <v>16</v>
      </c>
    </row>
    <row r="17" spans="1:8" x14ac:dyDescent="0.2">
      <c r="A17" s="6"/>
      <c r="B17" s="6" t="s">
        <v>46</v>
      </c>
      <c r="C17" s="6" t="s">
        <v>8</v>
      </c>
      <c r="D17" s="6" t="s">
        <v>9</v>
      </c>
      <c r="E17" s="6" t="s">
        <v>7</v>
      </c>
    </row>
    <row r="18" spans="1:8" x14ac:dyDescent="0.2">
      <c r="A18" t="s">
        <v>17</v>
      </c>
      <c r="B18" s="8">
        <f>AVERAGE(B9:B14)</f>
        <v>12907</v>
      </c>
      <c r="C18" s="8">
        <f>AVERAGE(C9:C14)</f>
        <v>968.02499999999998</v>
      </c>
      <c r="D18" s="8">
        <f>AVERAGE(D9:D14)</f>
        <v>1290.6999999999998</v>
      </c>
      <c r="E18" s="8">
        <f>AVERAGE(E9:E14)</f>
        <v>15165.725</v>
      </c>
    </row>
    <row r="19" spans="1:8" x14ac:dyDescent="0.2">
      <c r="A19" t="s">
        <v>18</v>
      </c>
      <c r="B19" s="8">
        <f>MAX(B9:B14)</f>
        <v>23486</v>
      </c>
      <c r="C19" s="8">
        <f>MAX(C9:C14)</f>
        <v>1761.45</v>
      </c>
      <c r="D19" s="8">
        <f>MAX(D9:D14)</f>
        <v>2348.6</v>
      </c>
      <c r="E19" s="8">
        <f>MAX(E9:E14)</f>
        <v>27596.05</v>
      </c>
    </row>
    <row r="20" spans="1:8" x14ac:dyDescent="0.2">
      <c r="A20" t="s">
        <v>19</v>
      </c>
      <c r="B20" s="8">
        <f>MIN(B9:B14)</f>
        <v>4593</v>
      </c>
      <c r="C20" s="8">
        <f>MIN(C9:C14)</f>
        <v>344.47499999999997</v>
      </c>
      <c r="D20" s="8">
        <f>MIN(D9:D14)</f>
        <v>459.3</v>
      </c>
      <c r="E20" s="8">
        <f>MIN(E9:E14)</f>
        <v>5396.7750000000005</v>
      </c>
    </row>
    <row r="22" spans="1:8" x14ac:dyDescent="0.2">
      <c r="A22" s="6" t="s">
        <v>6</v>
      </c>
      <c r="B22" s="6" t="s">
        <v>20</v>
      </c>
      <c r="C22" s="6" t="s">
        <v>47</v>
      </c>
    </row>
    <row r="23" spans="1:8" ht="15.75" x14ac:dyDescent="0.25">
      <c r="A23" t="s">
        <v>10</v>
      </c>
      <c r="B23">
        <f>'Contara Empleados'!A11</f>
        <v>3</v>
      </c>
      <c r="C23" s="8">
        <f t="shared" ref="C23:C28" si="3">B23*E9</f>
        <v>50160.75</v>
      </c>
      <c r="E23" s="14" t="s">
        <v>48</v>
      </c>
      <c r="F23" s="14"/>
      <c r="G23" s="14"/>
      <c r="H23" s="14"/>
    </row>
    <row r="24" spans="1:8" x14ac:dyDescent="0.2">
      <c r="A24" t="s">
        <v>11</v>
      </c>
      <c r="B24">
        <f>'Contara Empleados'!B11</f>
        <v>6</v>
      </c>
      <c r="C24" s="8">
        <f t="shared" si="3"/>
        <v>32380.65</v>
      </c>
    </row>
    <row r="25" spans="1:8" x14ac:dyDescent="0.2">
      <c r="A25" t="s">
        <v>12</v>
      </c>
      <c r="B25">
        <f>'Contara Empleados'!C11</f>
        <v>3</v>
      </c>
      <c r="C25" s="8">
        <f t="shared" si="3"/>
        <v>82788.149999999994</v>
      </c>
    </row>
    <row r="26" spans="1:8" x14ac:dyDescent="0.2">
      <c r="A26" t="s">
        <v>13</v>
      </c>
      <c r="B26">
        <f>'Contara Empleados'!D11</f>
        <v>1</v>
      </c>
      <c r="C26" s="8">
        <f t="shared" si="3"/>
        <v>20931.45</v>
      </c>
      <c r="E26" s="15" t="s">
        <v>50</v>
      </c>
      <c r="F26" s="16"/>
    </row>
    <row r="27" spans="1:8" x14ac:dyDescent="0.2">
      <c r="A27" t="s">
        <v>14</v>
      </c>
      <c r="B27">
        <f>'Contara Empleados'!E11</f>
        <v>1</v>
      </c>
      <c r="C27" s="8">
        <f t="shared" si="3"/>
        <v>14067.1</v>
      </c>
      <c r="E27" s="17"/>
      <c r="F27" s="18"/>
    </row>
    <row r="28" spans="1:8" x14ac:dyDescent="0.2">
      <c r="A28" t="s">
        <v>15</v>
      </c>
      <c r="B28">
        <f>'Contara Empleados'!F11</f>
        <v>3</v>
      </c>
      <c r="C28" s="8">
        <f t="shared" si="3"/>
        <v>18848.174999999999</v>
      </c>
    </row>
    <row r="29" spans="1:8" x14ac:dyDescent="0.2">
      <c r="A29" s="6" t="s">
        <v>21</v>
      </c>
      <c r="B29">
        <f>SUM(B23:B28)</f>
        <v>17</v>
      </c>
      <c r="C29" s="8">
        <f>SUM(C23:C28)</f>
        <v>219176.27499999999</v>
      </c>
    </row>
    <row r="31" spans="1:8" ht="20.25" x14ac:dyDescent="0.3">
      <c r="A31" s="6" t="s">
        <v>44</v>
      </c>
      <c r="B31" s="9"/>
      <c r="C31" s="13">
        <v>200000</v>
      </c>
      <c r="E31" s="14" t="s">
        <v>49</v>
      </c>
      <c r="F31" s="14"/>
      <c r="G31" s="14"/>
    </row>
    <row r="32" spans="1:8" x14ac:dyDescent="0.2">
      <c r="C32" s="8"/>
    </row>
    <row r="33" spans="1:3" ht="20.25" x14ac:dyDescent="0.3">
      <c r="A33" s="6" t="s">
        <v>45</v>
      </c>
      <c r="C33" s="12" t="str">
        <f>IF(C31&gt;=C29,"favorable","Desfavorable")</f>
        <v>Desfavorable</v>
      </c>
    </row>
  </sheetData>
  <mergeCells count="1">
    <mergeCell ref="E26:F27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3:B28" xr:uid="{00000000-0002-0000-0000-000000000000}"/>
  </dataValidations>
  <pageMargins left="0.75" right="0.75" top="1" bottom="1" header="0" footer="0"/>
  <headerFooter alignWithMargins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A11" sqref="A11:F11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10" t="s">
        <v>40</v>
      </c>
      <c r="B1" s="10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ht="30" x14ac:dyDescent="0.4">
      <c r="A11" s="11">
        <f>COUNTA(A4:A10)</f>
        <v>3</v>
      </c>
      <c r="B11" s="11">
        <f t="shared" ref="B11:F11" si="0">COUNTA(B4:B10)</f>
        <v>6</v>
      </c>
      <c r="C11" s="11">
        <f t="shared" si="0"/>
        <v>3</v>
      </c>
      <c r="D11" s="11">
        <f t="shared" si="0"/>
        <v>1</v>
      </c>
      <c r="E11" s="11">
        <f t="shared" si="0"/>
        <v>1</v>
      </c>
      <c r="F11" s="11">
        <f t="shared" si="0"/>
        <v>3</v>
      </c>
    </row>
    <row r="12" spans="1:6" x14ac:dyDescent="0.2">
      <c r="A12" s="3"/>
    </row>
    <row r="13" spans="1:6" x14ac:dyDescent="0.2">
      <c r="A13" s="3"/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Nómina</vt:lpstr>
      <vt:lpstr>Contara Empleados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2021-07-07T05:01:21Z</dcterms:modified>
</cp:coreProperties>
</file>